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s\Documents\_AKCE\__Koupaliště Beroun\3_verze 11 03 2019 etapizace\Výkaz výměr\Samostatné dílčí výkazy výměr\"/>
    </mc:Choice>
  </mc:AlternateContent>
  <xr:revisionPtr revIDLastSave="0" documentId="13_ncr:1_{D7B12CD6-848A-46A9-B293-B202880F58C7}" xr6:coauthVersionLast="40" xr6:coauthVersionMax="40" xr10:uidLastSave="{00000000-0000-0000-0000-000000000000}"/>
  <bookViews>
    <workbookView xWindow="-120" yWindow="-120" windowWidth="29040" windowHeight="15840" tabRatio="872" xr2:uid="{00000000-000D-0000-FFFF-FFFF00000000}"/>
  </bookViews>
  <sheets>
    <sheet name="ZTI" sheetId="37" r:id="rId1"/>
  </sheets>
  <externalReferences>
    <externalReference r:id="rId2"/>
    <externalReference r:id="rId3"/>
    <externalReference r:id="rId4"/>
  </externalReferences>
  <definedNames>
    <definedName name="_info">#REF!</definedName>
    <definedName name="_T1">#REF!</definedName>
    <definedName name="AL_obvodový_plášť" localSheetId="0">'[1]SO 11.1A Výkaz výměr'!#REF!</definedName>
    <definedName name="AL_obvodový_plášť">'[1]SO 11.1A Výkaz výměr'!#REF!</definedName>
    <definedName name="CC">#REF!</definedName>
    <definedName name="CC_12">#REF!</definedName>
    <definedName name="CC_34">#REF!</definedName>
    <definedName name="CC_50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Datum" localSheetId="0">[2]MaR!#REF!</definedName>
    <definedName name="Datum">[2]MaR!#REF!</definedName>
    <definedName name="Datum_2" localSheetId="0">[2]MaR!#REF!</definedName>
    <definedName name="Datum_2">[2]MaR!#REF!</definedName>
    <definedName name="Dispečink" localSheetId="0">[2]MaR!#REF!</definedName>
    <definedName name="Dispečink">[2]MaR!#REF!</definedName>
    <definedName name="Dispečink_2" localSheetId="0">[2]MaR!#REF!</definedName>
    <definedName name="Dispečink_2">[2]MaR!#REF!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J">#REF!</definedName>
    <definedName name="DPJ_12">#REF!</definedName>
    <definedName name="DPJ_34">#REF!</definedName>
    <definedName name="DPJ_50">#REF!</definedName>
    <definedName name="Est_copy_první">#REF!</definedName>
    <definedName name="Est_poslední">#REF!</definedName>
    <definedName name="Est_první">#REF!</definedName>
    <definedName name="Hlavička" localSheetId="0">[2]MaR!#REF!</definedName>
    <definedName name="Hlavička">[2]MaR!#REF!</definedName>
    <definedName name="Hlavička_2" localSheetId="0">[2]MaR!#REF!</definedName>
    <definedName name="Hlavička_2">[2]MaR!#REF!</definedName>
    <definedName name="Integr_poslední">#REF!</definedName>
    <definedName name="izol" localSheetId="0">'[1]SO 11.1A Výkaz výměr'!#REF!</definedName>
    <definedName name="izol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d">#REF!</definedName>
    <definedName name="Kod_2">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0">'[3]SO 51.4 Výkaz výměr'!#REF!</definedName>
    <definedName name="Konstrukce_tesařské">'[3]SO 51.4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0">'[3]SO 51.4 Výkaz výměr'!#REF!</definedName>
    <definedName name="KSDK">'[3]SO 51.4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_xlnm.Print_Titles" localSheetId="0">ZTI!$7:$9</definedName>
    <definedName name="Obklady_keramické" localSheetId="0">'[1]SO 11.1A Výkaz výměr'!#REF!</definedName>
    <definedName name="Obklady_keramické">'[1]SO 11.1A Výkaz výměr'!#REF!</definedName>
    <definedName name="OP">#REF!</definedName>
    <definedName name="OP_12">#REF!</definedName>
    <definedName name="OP_34">#REF!</definedName>
    <definedName name="OP_50">#REF!</definedName>
    <definedName name="Ostatní_výrobky" localSheetId="0">'[3]SO 51.4 Výkaz výměr'!#REF!</definedName>
    <definedName name="Ostatní_výrobky">'[3]SO 51.4 Výkaz výměr'!#REF!</definedName>
    <definedName name="Parametry">#REF!</definedName>
    <definedName name="PJ">#REF!</definedName>
    <definedName name="PJ_12">#REF!</definedName>
    <definedName name="PJ_34">#REF!</definedName>
    <definedName name="PJ_50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dhl" localSheetId="0">'[3]SO 51.4 Výkaz výměr'!#REF!</definedName>
    <definedName name="Podhl">'[3]SO 51.4 Výkaz výměr'!#REF!</definedName>
    <definedName name="Podhledy" localSheetId="0">'[1]SO 11.1A Výkaz výměr'!#REF!</definedName>
    <definedName name="Podhledy">'[1]SO 11.1A Výkaz výměr'!#REF!</definedName>
    <definedName name="poslední">#REF!</definedName>
    <definedName name="pp" localSheetId="0">[2]MaR!#REF!</definedName>
    <definedName name="pp">[2]MaR!#REF!</definedName>
    <definedName name="Přehled">#REF!</definedName>
    <definedName name="Přehled_2">#REF!</definedName>
    <definedName name="Rekapitulace">#REF!</definedName>
    <definedName name="REKAPITULACE_2" localSheetId="0">'[1]SO 11.1A Výkaz výměr'!#REF!</definedName>
    <definedName name="REKAPITULACE_2">'[1]SO 11.1A Výkaz výměr'!#REF!</definedName>
    <definedName name="Rok_nabídky">#REF!</definedName>
    <definedName name="Rok_nabídky_2">#REF!</definedName>
    <definedName name="Rozpočet">#REF!</definedName>
    <definedName name="Sádrokartonové_konstrukce" localSheetId="0">'[1]SO 11.1A Výkaz výměr'!#REF!</definedName>
    <definedName name="Sádrokartonové_konstrukce">'[1]SO 11.1A Výkaz výměr'!#REF!</definedName>
    <definedName name="SC">#REF!</definedName>
    <definedName name="SC_12">#REF!</definedName>
    <definedName name="SC_34">#REF!</definedName>
    <definedName name="SC_50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 localSheetId="0">#REF!</definedName>
    <definedName name="Spodek">#REF!</definedName>
    <definedName name="SWnákup">#REF!</definedName>
    <definedName name="SWprodej">#REF!</definedName>
    <definedName name="T1_12">#REF!</definedName>
    <definedName name="T1_34">#REF!</definedName>
    <definedName name="T1_50">#REF!</definedName>
    <definedName name="Typ">([2]MaR!$C$151:$C$161,[2]MaR!$C$44:$C$143)</definedName>
    <definedName name="Typ_2">([2]MaR!$C$151:$C$161,[2]MaR!$C$44:$C$143)</definedName>
    <definedName name="Vodorovné_konstrukce" localSheetId="0">'[3]SO 51.4 Výkaz výměr'!#REF!</definedName>
    <definedName name="Vodorovné_konstrukce">'[3]SO 51.4 Výkaz výměr'!#REF!</definedName>
    <definedName name="VZT">#REF!</definedName>
    <definedName name="Základy" localSheetId="0">'[3]SO 51.4 Výkaz výměr'!#REF!</definedName>
    <definedName name="Základy">'[3]SO 51.4 Výkaz výměr'!#REF!</definedName>
    <definedName name="Zemní_práce" localSheetId="0">'[3]SO 51.4 Výkaz výměr'!#REF!</definedName>
    <definedName name="Zemní_práce">'[3]SO 51.4 Výkaz výměr'!#REF!</definedName>
  </definedNames>
  <calcPr calcId="181029"/>
</workbook>
</file>

<file path=xl/calcChain.xml><?xml version="1.0" encoding="utf-8"?>
<calcChain xmlns="http://schemas.openxmlformats.org/spreadsheetml/2006/main">
  <c r="F15" i="37" l="1"/>
  <c r="F12" i="37"/>
  <c r="F11" i="37"/>
  <c r="H54" i="37" l="1"/>
  <c r="H57" i="37"/>
  <c r="H58" i="37"/>
  <c r="J54" i="37"/>
  <c r="J55" i="37"/>
  <c r="J56" i="37"/>
  <c r="J57" i="37"/>
  <c r="J58" i="37"/>
  <c r="J59" i="37"/>
  <c r="D63" i="37"/>
  <c r="H63" i="37" s="1"/>
  <c r="H64" i="37"/>
  <c r="I64" i="37" s="1"/>
  <c r="J64" i="37" s="1"/>
  <c r="H65" i="37"/>
  <c r="I65" i="37" s="1"/>
  <c r="J65" i="37" s="1"/>
  <c r="D54" i="37"/>
  <c r="D55" i="37"/>
  <c r="H55" i="37" s="1"/>
  <c r="D56" i="37"/>
  <c r="H56" i="37" s="1"/>
  <c r="D57" i="37"/>
  <c r="D58" i="37"/>
  <c r="D59" i="37"/>
  <c r="H59" i="37" s="1"/>
  <c r="D35" i="37"/>
  <c r="H35" i="37" s="1"/>
  <c r="D36" i="37"/>
  <c r="H36" i="37"/>
  <c r="D37" i="37"/>
  <c r="H37" i="37" s="1"/>
  <c r="D38" i="37"/>
  <c r="H38" i="37" s="1"/>
  <c r="D39" i="37"/>
  <c r="H39" i="37" s="1"/>
  <c r="D40" i="37"/>
  <c r="H40" i="37"/>
  <c r="F41" i="37"/>
  <c r="D41" i="37" s="1"/>
  <c r="H41" i="37" s="1"/>
  <c r="D44" i="37"/>
  <c r="H44" i="37" s="1"/>
  <c r="D45" i="37"/>
  <c r="H45" i="37" s="1"/>
  <c r="J45" i="37"/>
  <c r="D46" i="37"/>
  <c r="H46" i="37"/>
  <c r="D47" i="37"/>
  <c r="H47" i="37" s="1"/>
  <c r="D48" i="37"/>
  <c r="H48" i="37"/>
  <c r="D49" i="37"/>
  <c r="H49" i="37" s="1"/>
  <c r="H50" i="37"/>
  <c r="D23" i="37"/>
  <c r="H23" i="37" s="1"/>
  <c r="D24" i="37"/>
  <c r="H24" i="37"/>
  <c r="D25" i="37"/>
  <c r="H25" i="37" s="1"/>
  <c r="D26" i="37"/>
  <c r="H26" i="37"/>
  <c r="D27" i="37"/>
  <c r="H27" i="37" s="1"/>
  <c r="D28" i="37"/>
  <c r="H28" i="37"/>
  <c r="D29" i="37"/>
  <c r="H29" i="37" s="1"/>
  <c r="D30" i="37"/>
  <c r="H30" i="37"/>
  <c r="F31" i="37"/>
  <c r="D31" i="37" s="1"/>
  <c r="H31" i="37" s="1"/>
  <c r="D32" i="37"/>
  <c r="H32" i="37"/>
  <c r="D11" i="37"/>
  <c r="H11" i="37"/>
  <c r="D12" i="37"/>
  <c r="H12" i="37" s="1"/>
  <c r="F13" i="37"/>
  <c r="D13" i="37" s="1"/>
  <c r="H13" i="37" s="1"/>
  <c r="D15" i="37"/>
  <c r="H15" i="37" s="1"/>
  <c r="F14" i="37"/>
  <c r="D14" i="37" s="1"/>
  <c r="H14" i="37" s="1"/>
  <c r="F16" i="37"/>
  <c r="D16" i="37" s="1"/>
  <c r="H16" i="37" s="1"/>
  <c r="D17" i="37"/>
  <c r="H17" i="37" s="1"/>
  <c r="D18" i="37"/>
  <c r="H18" i="37"/>
  <c r="F20" i="37"/>
  <c r="F19" i="37" s="1"/>
  <c r="D20" i="37"/>
  <c r="H20" i="37" s="1"/>
  <c r="I53" i="37"/>
  <c r="J53" i="37"/>
  <c r="I54" i="37"/>
  <c r="I55" i="37"/>
  <c r="I56" i="37"/>
  <c r="I57" i="37"/>
  <c r="I58" i="37"/>
  <c r="I59" i="37"/>
  <c r="J23" i="37"/>
  <c r="J24" i="37"/>
  <c r="J25" i="37"/>
  <c r="J26" i="37"/>
  <c r="J27" i="37"/>
  <c r="J28" i="37"/>
  <c r="J29" i="37"/>
  <c r="J30" i="37"/>
  <c r="J31" i="37"/>
  <c r="J32" i="37"/>
  <c r="I35" i="37"/>
  <c r="I36" i="37"/>
  <c r="I37" i="37"/>
  <c r="I38" i="37"/>
  <c r="I39" i="37"/>
  <c r="I40" i="37"/>
  <c r="I41" i="37"/>
  <c r="I42" i="37"/>
  <c r="I43" i="37"/>
  <c r="I44" i="37"/>
  <c r="I45" i="37"/>
  <c r="I46" i="37"/>
  <c r="I47" i="37"/>
  <c r="I48" i="37"/>
  <c r="I49" i="37"/>
  <c r="I50" i="37"/>
  <c r="J35" i="37"/>
  <c r="J36" i="37"/>
  <c r="J37" i="37"/>
  <c r="J38" i="37"/>
  <c r="J39" i="37"/>
  <c r="J40" i="37"/>
  <c r="J44" i="37"/>
  <c r="J46" i="37"/>
  <c r="J47" i="37"/>
  <c r="J48" i="37"/>
  <c r="J49" i="37"/>
  <c r="J50" i="37"/>
  <c r="I23" i="37"/>
  <c r="I24" i="37"/>
  <c r="I25" i="37"/>
  <c r="I26" i="37"/>
  <c r="I27" i="37"/>
  <c r="I28" i="37"/>
  <c r="I29" i="37"/>
  <c r="I30" i="37"/>
  <c r="I31" i="37"/>
  <c r="I32" i="37"/>
  <c r="J11" i="37"/>
  <c r="J12" i="37"/>
  <c r="J15" i="37"/>
  <c r="J16" i="37"/>
  <c r="J17" i="37"/>
  <c r="J18" i="37"/>
  <c r="J20" i="37"/>
  <c r="I11" i="37"/>
  <c r="I12" i="37"/>
  <c r="I13" i="37"/>
  <c r="I14" i="37"/>
  <c r="I15" i="37"/>
  <c r="I16" i="37"/>
  <c r="I17" i="37"/>
  <c r="I18" i="37"/>
  <c r="I19" i="37"/>
  <c r="I20" i="37"/>
  <c r="D53" i="37"/>
  <c r="H53" i="37" s="1"/>
  <c r="J52" i="37" l="1"/>
  <c r="I60" i="37"/>
  <c r="I51" i="37"/>
  <c r="I33" i="37"/>
  <c r="J33" i="37"/>
  <c r="I21" i="37"/>
  <c r="H33" i="37"/>
  <c r="H60" i="37"/>
  <c r="D19" i="37"/>
  <c r="H19" i="37" s="1"/>
  <c r="H21" i="37" s="1"/>
  <c r="J19" i="37"/>
  <c r="H66" i="37"/>
  <c r="I63" i="37"/>
  <c r="I66" i="37" s="1"/>
  <c r="F42" i="37"/>
  <c r="J60" i="37"/>
  <c r="J22" i="37"/>
  <c r="J14" i="37"/>
  <c r="F43" i="37"/>
  <c r="J13" i="37"/>
  <c r="J41" i="37"/>
  <c r="J63" i="37" l="1"/>
  <c r="I67" i="37"/>
  <c r="J21" i="37"/>
  <c r="D42" i="37"/>
  <c r="H42" i="37" s="1"/>
  <c r="J42" i="37"/>
  <c r="J34" i="37" s="1"/>
  <c r="J66" i="37"/>
  <c r="J62" i="37"/>
  <c r="J43" i="37"/>
  <c r="D43" i="37"/>
  <c r="H43" i="37" s="1"/>
  <c r="J51" i="37" l="1"/>
  <c r="J67" i="37"/>
  <c r="H51" i="37"/>
  <c r="H67" i="37" s="1"/>
</calcChain>
</file>

<file path=xl/sharedStrings.xml><?xml version="1.0" encoding="utf-8"?>
<sst xmlns="http://schemas.openxmlformats.org/spreadsheetml/2006/main" count="126" uniqueCount="82">
  <si>
    <t>Štítky na označení rozvodů ZTI</t>
  </si>
  <si>
    <t>Proplach a dezinfekce vodovodu</t>
  </si>
  <si>
    <t>Rohové ventily DN 15</t>
  </si>
  <si>
    <t>Ostatní konstrukce a práce</t>
  </si>
  <si>
    <t>m</t>
  </si>
  <si>
    <t>ks</t>
  </si>
  <si>
    <t>Kanalizace</t>
  </si>
  <si>
    <t>Zkouška těsnosti kanalizace</t>
  </si>
  <si>
    <t>Vodovod</t>
  </si>
  <si>
    <t>Tlaková zkouška vodovodu</t>
  </si>
  <si>
    <t>Zařizovací předměty</t>
  </si>
  <si>
    <t>celek</t>
  </si>
  <si>
    <t>Lešení</t>
  </si>
  <si>
    <t>Přesun hmot</t>
  </si>
  <si>
    <t>VÝKAZ VÝMĚR</t>
  </si>
  <si>
    <t xml:space="preserve">Zhotovitel:   </t>
  </si>
  <si>
    <t xml:space="preserve">JKSO:   </t>
  </si>
  <si>
    <t xml:space="preserve">Datum:   </t>
  </si>
  <si>
    <t>P.Č.</t>
  </si>
  <si>
    <t>Popis</t>
  </si>
  <si>
    <t>MJ</t>
  </si>
  <si>
    <t>Množství celkem</t>
  </si>
  <si>
    <t>Cena jednotková</t>
  </si>
  <si>
    <t>Cena celkem</t>
  </si>
  <si>
    <t>Poznámka</t>
  </si>
  <si>
    <t>1</t>
  </si>
  <si>
    <t>5</t>
  </si>
  <si>
    <t>6</t>
  </si>
  <si>
    <t>7</t>
  </si>
  <si>
    <t>8</t>
  </si>
  <si>
    <t>Celkem</t>
  </si>
  <si>
    <t>Stavební přípomoce ( frézování drážek do rozměru 100/100 mm pro rozvody ZTI )</t>
  </si>
  <si>
    <t xml:space="preserve">Objednatel: </t>
  </si>
  <si>
    <t>kpl</t>
  </si>
  <si>
    <t xml:space="preserve">Stavba:   </t>
  </si>
  <si>
    <t xml:space="preserve">Objekt: </t>
  </si>
  <si>
    <t>Elektrický bojler TO 15IN, objem 15 litrů, Ne= 2kW, 230V</t>
  </si>
  <si>
    <t>Část:   zdravotnní technika</t>
  </si>
  <si>
    <t>Připojení elektrických ohřívačů vody (zpětná klapka DN 20, pojistný ventil DN 20, manometr 0-1MPa)</t>
  </si>
  <si>
    <t>Přivěttrávací hlavice DN 50</t>
  </si>
  <si>
    <t>Mísa záchodová keramická JIKA LYRA WC závěsné - bílé 823380, montážní souprava Geberit Kombifix, GEBERIT SAMBA OVL.TLAČÍTKO 115.770.21.1-LESKLÝ CHROM, SEDÁTKO S POKLOPEM PRO ZÁVĚSNÉ KLOZETY LYRAPLUS, ANTIBAKTERIÁLNÍ, DUROPLAST, ZPOMALOVACÍ MECHANISMUS SKLÁPĚNÍ, SLOW-CLOSE, PLASTOVÉ, BÍLÉ 893385</t>
  </si>
  <si>
    <t>Umyvadla - JIKA LYRAPLUS UMYVALDO 55CM S OTVOREM, Umyvadlový sifon chromovaný VÁLEC 84411 - CH12, Umyvadlová výpusť NOVASERVIS La Torre TOWER TECH TTVIN01</t>
  </si>
  <si>
    <t>JIKA-LYRA PLUS UMYVADLOVÁ BATERIE 311281 Umyvadlová stojánková páková baterie prov. 200 bez automatické zátky</t>
  </si>
  <si>
    <t>Kanalizační plastové potrubí DN 100 ( položka obsahuje montáž , uložení , tvarovky, spojovací matreiál )</t>
  </si>
  <si>
    <t>Kanalizační plastové potrubí DN 125 ( položka obsahuje montáž , uložení , tvarovky, spojovací matreiál )</t>
  </si>
  <si>
    <t>Kanalizační plastové potrubí DN 160 ( položka obsahuje montáž , uložení , tvarovky, spojovací matreiál )</t>
  </si>
  <si>
    <t>Potrubí vodovodní plastové 32 ( položka obsahuje montáž, uložení, tvarovky, spojovací materiál )</t>
  </si>
  <si>
    <t>Potrubí vodovodní plastové 25 ( položka obsahuje montáž, uložení, tvarovky, spojovací materiál )</t>
  </si>
  <si>
    <t>Potrubí vodovodní plastové 20 ( položka obsahuje montáž, uložení, tvarovky, spojovací materiál )</t>
  </si>
  <si>
    <t>Potrubí vodovodní plastové 63 ( položka obsahuje montáž, uložení, tvarovky, spojovací materiál )</t>
  </si>
  <si>
    <t>Beroun bazén</t>
  </si>
  <si>
    <t>Potrubí vodovodní plastové 100 ( položka obsahuje montáž, uložení, tvarovky, spojovací materiál )</t>
  </si>
  <si>
    <t>Návleková tepelná izolace tl 20mm</t>
  </si>
  <si>
    <t>Havarijní oční sprcha nástěnná ruční</t>
  </si>
  <si>
    <t>Jika MIRA 5104.6 stojící keramická výlevka, včetně nástěnné směšovací baterie</t>
  </si>
  <si>
    <t>Kanalizační plastové potrubí  DN 40 ( položka obsahuje montáž , uložení , tvarovky, spojovací matreiál )</t>
  </si>
  <si>
    <t>Kanalizační plastové potrubí  DN 50 ( položka obsahuje montáž , uložení , tvarovky, spojovací matreiál )</t>
  </si>
  <si>
    <t>Přivěttrávací hlavice DN 100</t>
  </si>
  <si>
    <t xml:space="preserve">Kanalizační plastové potrubí  DN 75 ( položka obsahuje  montáž , uložení , tvarovky, spojovací matreiál ) </t>
  </si>
  <si>
    <t>HL 710.1 zpětná klapka s bezpečnostním uzávěrem</t>
  </si>
  <si>
    <t>Výkopy</t>
  </si>
  <si>
    <t>Hloubení rýh š do 2000 mm v hornině tř. 1 a 2 objemu do 1000 m3</t>
  </si>
  <si>
    <t>m3</t>
  </si>
  <si>
    <t>Zřízení příložného pažení a rozepření stěn rýh hl do 4 m</t>
  </si>
  <si>
    <t>m2</t>
  </si>
  <si>
    <t>Odstranění příložného pažení a rozepření stěn rýh hl do 4 m</t>
  </si>
  <si>
    <t>Vodorovné přemístění do 10000 m výkopku/sypaniny z horniny tř. 1 až 4</t>
  </si>
  <si>
    <t>Obsypání potrubí bez prohození sypaniny z hornin tř. 1 až 4 uloženým do 3 m od kraje výkopu</t>
  </si>
  <si>
    <t>Montáž potrubí v otevřeném výkopu sklonu do 20 % z polyetylenových trub svařovaných na tupo DN 100</t>
  </si>
  <si>
    <t>Signalizační vodič</t>
  </si>
  <si>
    <t>Výstražná fólie</t>
  </si>
  <si>
    <t>Montáž potrubí v otevřeném výkopu sklonu do 20 % z polyetylenových trub svařovaných na tupo DN 200</t>
  </si>
  <si>
    <t>Kamerová prohlídka potrubí</t>
  </si>
  <si>
    <t>Vodoměr DN 25, 2x KK 25 pro pitnou vodu</t>
  </si>
  <si>
    <t>Vodoměr DN 50, 2x KK 50 pro pitnou vodu</t>
  </si>
  <si>
    <t>Zahradní ventil DN 20 včetně připojení na hadici</t>
  </si>
  <si>
    <t>Čeradlo pro zálivku 230V, 1l/s, 20kPa, včetně montážního příslušenství</t>
  </si>
  <si>
    <t>Plastová jímka 0,6x0,6m, hloubka 0,9m</t>
  </si>
  <si>
    <t>ETAPA I.</t>
  </si>
  <si>
    <t>ETAPA II.</t>
  </si>
  <si>
    <t>Kulový kohout DN 25</t>
  </si>
  <si>
    <t>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</si>
</sst>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&quot; Kč&quot;;[Red]\-#,##0&quot; Kč&quot;"/>
    <numFmt numFmtId="165" formatCode="#,##0.00&quot; Kč&quot;;[Red]\-#,##0.00&quot; Kč&quot;"/>
    <numFmt numFmtId="166" formatCode="_-* #,##0\ _K_č_-;\-* #,##0\ _K_č_-;_-* &quot;- &quot;_K_č_-;_-@_-"/>
    <numFmt numFmtId="167" formatCode="_-* #,##0.00\ _K_č_-;\-* #,##0.00\ _K_č_-;_-* \-??\ _K_č_-;_-@_-"/>
    <numFmt numFmtId="168" formatCode="_-* #,##0&quot; Kč&quot;_-;\-* #,##0&quot; Kč&quot;_-;_-* &quot;- Kč&quot;_-;_-@_-"/>
    <numFmt numFmtId="169" formatCode="_-* #,##0.00&quot; Kč&quot;_-;\-* #,##0.00&quot; Kč&quot;_-;_-* \-??&quot; Kč&quot;_-;_-@_-"/>
    <numFmt numFmtId="170" formatCode="#,##0;[Red]\-#,##0"/>
    <numFmt numFmtId="171" formatCode="_ * #,##0_ ;_ * \-#,##0_ ;_ * \-_ ;_ @_ "/>
    <numFmt numFmtId="172" formatCode="_ * #,##0.00_ ;_ * \-#,##0.00_ ;_ * \-??_ ;_ @_ "/>
    <numFmt numFmtId="173" formatCode="_-* #,##0_-;\-* #,##0_-;_-* \-_-;_-@_-"/>
    <numFmt numFmtId="174" formatCode="_-* #,##0.00_-;\-* #,##0.00_-;_-* \-??_-;_-@_-"/>
    <numFmt numFmtId="175" formatCode="#,##0.0"/>
    <numFmt numFmtId="176" formatCode="_ &quot;Fr. &quot;* #,##0_ ;_ &quot;Fr. &quot;* \-#,##0_ ;_ &quot;Fr. &quot;* \-_ ;_ @_ "/>
    <numFmt numFmtId="177" formatCode="_ &quot;Fr. &quot;* #,##0.00_ ;_ &quot;Fr. &quot;* \-#,##0.00_ ;_ &quot;Fr. &quot;* \-??_ ;_ @_ "/>
    <numFmt numFmtId="178" formatCode="_-\Ł* #,##0_-;&quot;-Ł&quot;* #,##0_-;_-\Ł* \-_-;_-@_-"/>
    <numFmt numFmtId="179" formatCode="_-\Ł* #,##0.00_-;&quot;-Ł&quot;* #,##0.00_-;_-\Ł* \-??_-;_-@_-"/>
    <numFmt numFmtId="180" formatCode="#,##0.000"/>
  </numFmts>
  <fonts count="42" x14ac:knownFonts="1"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2"/>
      <name val="MS Sans Serif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1"/>
        <bgColor indexed="42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36" fillId="0" borderId="0"/>
    <xf numFmtId="0" fontId="36" fillId="0" borderId="0"/>
    <xf numFmtId="49" fontId="1" fillId="0" borderId="0"/>
    <xf numFmtId="0" fontId="36" fillId="0" borderId="0"/>
    <xf numFmtId="0" fontId="36" fillId="0" borderId="0"/>
    <xf numFmtId="0" fontId="2" fillId="2" borderId="0" applyProtection="0"/>
    <xf numFmtId="164" fontId="36" fillId="0" borderId="0" applyFill="0" applyBorder="0" applyAlignment="0" applyProtection="0"/>
    <xf numFmtId="0" fontId="36" fillId="0" borderId="0"/>
    <xf numFmtId="165" fontId="36" fillId="0" borderId="0" applyFill="0" applyBorder="0" applyAlignment="0" applyProtection="0"/>
    <xf numFmtId="0" fontId="36" fillId="0" borderId="0"/>
    <xf numFmtId="0" fontId="3" fillId="0" borderId="0" applyProtection="0"/>
    <xf numFmtId="49" fontId="3" fillId="0" borderId="1"/>
    <xf numFmtId="164" fontId="36" fillId="0" borderId="0" applyFill="0" applyBorder="0" applyAlignment="0" applyProtection="0"/>
    <xf numFmtId="1" fontId="5" fillId="0" borderId="2" applyAlignment="0"/>
    <xf numFmtId="0" fontId="36" fillId="0" borderId="0" applyNumberFormat="0" applyFill="0" applyBorder="0" applyAlignment="0"/>
    <xf numFmtId="0" fontId="6" fillId="0" borderId="3" applyNumberFormat="0" applyFill="0" applyAlignment="0" applyProtection="0"/>
    <xf numFmtId="166" fontId="36" fillId="0" borderId="0" applyFill="0" applyBorder="0" applyAlignment="0" applyProtection="0"/>
    <xf numFmtId="167" fontId="36" fillId="0" borderId="0" applyFill="0" applyBorder="0" applyAlignment="0" applyProtection="0"/>
    <xf numFmtId="168" fontId="36" fillId="0" borderId="0" applyFill="0" applyBorder="0" applyAlignment="0" applyProtection="0"/>
    <xf numFmtId="169" fontId="36" fillId="0" borderId="0" applyFill="0" applyBorder="0" applyAlignment="0" applyProtection="0"/>
    <xf numFmtId="170" fontId="36" fillId="0" borderId="0" applyFill="0" applyBorder="0" applyAlignment="0" applyProtection="0"/>
    <xf numFmtId="49" fontId="7" fillId="7" borderId="4">
      <alignment horizontal="center"/>
      <protection locked="0"/>
    </xf>
    <xf numFmtId="171" fontId="36" fillId="0" borderId="0" applyFill="0" applyBorder="0" applyAlignment="0" applyProtection="0"/>
    <xf numFmtId="172" fontId="36" fillId="0" borderId="0" applyFill="0" applyBorder="0" applyAlignment="0" applyProtection="0"/>
    <xf numFmtId="173" fontId="36" fillId="0" borderId="0" applyFill="0" applyBorder="0" applyAlignment="0" applyProtection="0"/>
    <xf numFmtId="174" fontId="36" fillId="0" borderId="0" applyFill="0" applyBorder="0" applyAlignment="0" applyProtection="0"/>
    <xf numFmtId="0" fontId="8" fillId="0" borderId="0"/>
    <xf numFmtId="0" fontId="9" fillId="0" borderId="0"/>
    <xf numFmtId="0" fontId="10" fillId="7" borderId="4">
      <alignment horizontal="center"/>
      <protection locked="0"/>
    </xf>
    <xf numFmtId="0" fontId="11" fillId="8" borderId="5" applyNumberFormat="0" applyAlignment="0" applyProtection="0"/>
    <xf numFmtId="0" fontId="7" fillId="7" borderId="6">
      <protection locked="0"/>
    </xf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10">
      <alignment horizontal="center"/>
      <protection locked="0"/>
    </xf>
    <xf numFmtId="4" fontId="16" fillId="7" borderId="11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3" fillId="0" borderId="0" applyNumberFormat="0" applyFill="0" applyBorder="0" applyAlignment="0" applyProtection="0"/>
    <xf numFmtId="0" fontId="19" fillId="0" borderId="0" applyAlignment="0">
      <protection locked="0"/>
    </xf>
    <xf numFmtId="0" fontId="3" fillId="0" borderId="0"/>
    <xf numFmtId="0" fontId="20" fillId="0" borderId="0"/>
    <xf numFmtId="0" fontId="7" fillId="7" borderId="12">
      <protection locked="0"/>
    </xf>
    <xf numFmtId="0" fontId="36" fillId="9" borderId="13" applyNumberFormat="0" applyAlignment="0" applyProtection="0"/>
    <xf numFmtId="0" fontId="21" fillId="0" borderId="14" applyNumberFormat="0" applyFill="0" applyAlignment="0" applyProtection="0"/>
    <xf numFmtId="1" fontId="3" fillId="0" borderId="0">
      <alignment horizontal="center" vertical="center"/>
      <protection locked="0"/>
    </xf>
    <xf numFmtId="0" fontId="22" fillId="3" borderId="0" applyNumberFormat="0" applyBorder="0" applyAlignment="0" applyProtection="0"/>
    <xf numFmtId="0" fontId="23" fillId="0" borderId="0"/>
    <xf numFmtId="0" fontId="24" fillId="11" borderId="0">
      <alignment horizontal="left"/>
    </xf>
    <xf numFmtId="0" fontId="25" fillId="11" borderId="0"/>
    <xf numFmtId="4" fontId="15" fillId="9" borderId="15">
      <alignment horizontal="right" vertical="center"/>
    </xf>
    <xf numFmtId="0" fontId="26" fillId="0" borderId="0" applyNumberFormat="0" applyFill="0" applyBorder="0" applyAlignment="0" applyProtection="0"/>
    <xf numFmtId="0" fontId="24" fillId="0" borderId="0"/>
    <xf numFmtId="175" fontId="27" fillId="0" borderId="1">
      <alignment horizontal="right" vertical="center"/>
    </xf>
    <xf numFmtId="0" fontId="28" fillId="4" borderId="16" applyNumberFormat="0" applyAlignment="0" applyProtection="0"/>
    <xf numFmtId="0" fontId="29" fillId="12" borderId="16" applyNumberFormat="0" applyAlignment="0" applyProtection="0"/>
    <xf numFmtId="0" fontId="30" fillId="12" borderId="17" applyNumberFormat="0" applyAlignment="0" applyProtection="0"/>
    <xf numFmtId="0" fontId="31" fillId="0" borderId="0" applyNumberFormat="0" applyFill="0" applyBorder="0" applyAlignment="0" applyProtection="0"/>
    <xf numFmtId="176" fontId="36" fillId="0" borderId="0" applyFill="0" applyBorder="0" applyAlignment="0" applyProtection="0"/>
    <xf numFmtId="177" fontId="36" fillId="0" borderId="0" applyFill="0" applyBorder="0" applyAlignment="0" applyProtection="0"/>
    <xf numFmtId="178" fontId="36" fillId="0" borderId="0" applyFill="0" applyBorder="0" applyAlignment="0" applyProtection="0"/>
    <xf numFmtId="179" fontId="36" fillId="0" borderId="0" applyFill="0" applyBorder="0" applyAlignment="0" applyProtection="0"/>
    <xf numFmtId="0" fontId="3" fillId="0" borderId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6" borderId="0" applyNumberFormat="0" applyBorder="0" applyAlignment="0" applyProtection="0"/>
    <xf numFmtId="0" fontId="24" fillId="2" borderId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33" fillId="9" borderId="0" xfId="41" applyFont="1" applyFill="1" applyAlignment="1">
      <alignment horizontal="left"/>
      <protection locked="0"/>
    </xf>
    <xf numFmtId="0" fontId="34" fillId="9" borderId="0" xfId="41" applyFont="1" applyFill="1" applyAlignment="1">
      <alignment horizontal="left"/>
      <protection locked="0"/>
    </xf>
    <xf numFmtId="0" fontId="34" fillId="9" borderId="0" xfId="41" applyFont="1" applyFill="1" applyAlignment="1">
      <alignment horizontal="center"/>
      <protection locked="0"/>
    </xf>
    <xf numFmtId="0" fontId="19" fillId="0" borderId="0" xfId="41" applyAlignment="1">
      <alignment horizontal="left" vertical="top"/>
      <protection locked="0"/>
    </xf>
    <xf numFmtId="0" fontId="35" fillId="9" borderId="0" xfId="41" applyFont="1" applyFill="1" applyAlignment="1">
      <alignment horizontal="left"/>
      <protection locked="0"/>
    </xf>
    <xf numFmtId="0" fontId="32" fillId="9" borderId="0" xfId="41" applyFont="1" applyFill="1" applyAlignment="1">
      <alignment horizontal="left"/>
      <protection locked="0"/>
    </xf>
    <xf numFmtId="0" fontId="32" fillId="9" borderId="0" xfId="41" applyFont="1" applyFill="1" applyAlignment="1">
      <alignment horizontal="center"/>
      <protection locked="0"/>
    </xf>
    <xf numFmtId="0" fontId="32" fillId="2" borderId="18" xfId="41" applyFont="1" applyFill="1" applyBorder="1" applyAlignment="1">
      <alignment horizontal="center" vertical="center" wrapText="1"/>
      <protection locked="0"/>
    </xf>
    <xf numFmtId="0" fontId="35" fillId="0" borderId="0" xfId="41" applyFont="1" applyAlignment="1">
      <alignment horizontal="right"/>
      <protection locked="0"/>
    </xf>
    <xf numFmtId="0" fontId="35" fillId="0" borderId="0" xfId="41" applyFont="1" applyAlignment="1">
      <alignment horizontal="left" wrapText="1"/>
      <protection locked="0"/>
    </xf>
    <xf numFmtId="0" fontId="32" fillId="0" borderId="19" xfId="41" applyFont="1" applyBorder="1" applyAlignment="1">
      <alignment horizontal="right" vertical="top"/>
      <protection locked="0"/>
    </xf>
    <xf numFmtId="0" fontId="32" fillId="0" borderId="20" xfId="41" applyFont="1" applyBorder="1" applyAlignment="1">
      <alignment horizontal="left" vertical="top" wrapText="1"/>
      <protection locked="0"/>
    </xf>
    <xf numFmtId="0" fontId="32" fillId="0" borderId="20" xfId="41" applyFont="1" applyBorder="1" applyAlignment="1">
      <alignment horizontal="center" vertical="top" wrapText="1"/>
      <protection locked="0"/>
    </xf>
    <xf numFmtId="4" fontId="32" fillId="0" borderId="20" xfId="41" applyNumberFormat="1" applyFont="1" applyBorder="1" applyAlignment="1">
      <alignment horizontal="right" vertical="top"/>
      <protection locked="0"/>
    </xf>
    <xf numFmtId="180" fontId="32" fillId="0" borderId="20" xfId="41" applyNumberFormat="1" applyFont="1" applyBorder="1" applyAlignment="1">
      <alignment horizontal="right" vertical="top"/>
      <protection locked="0"/>
    </xf>
    <xf numFmtId="0" fontId="32" fillId="0" borderId="0" xfId="41" applyFont="1" applyAlignment="1">
      <alignment horizontal="right" vertical="top"/>
      <protection locked="0"/>
    </xf>
    <xf numFmtId="0" fontId="32" fillId="0" borderId="0" xfId="41" applyFont="1" applyAlignment="1">
      <alignment horizontal="left" vertical="top" wrapText="1"/>
      <protection locked="0"/>
    </xf>
    <xf numFmtId="0" fontId="32" fillId="0" borderId="0" xfId="41" applyFont="1" applyAlignment="1">
      <alignment horizontal="center" vertical="top" wrapText="1"/>
      <protection locked="0"/>
    </xf>
    <xf numFmtId="180" fontId="32" fillId="0" borderId="0" xfId="41" applyNumberFormat="1" applyFont="1" applyAlignment="1">
      <alignment horizontal="right" vertical="top"/>
      <protection locked="0"/>
    </xf>
    <xf numFmtId="4" fontId="32" fillId="0" borderId="0" xfId="41" applyNumberFormat="1" applyFont="1" applyAlignment="1">
      <alignment horizontal="right" vertical="top"/>
      <protection locked="0"/>
    </xf>
    <xf numFmtId="0" fontId="34" fillId="0" borderId="0" xfId="41" applyFont="1" applyAlignment="1">
      <alignment horizontal="left"/>
      <protection locked="0"/>
    </xf>
    <xf numFmtId="180" fontId="32" fillId="0" borderId="20" xfId="41" applyNumberFormat="1" applyFont="1" applyBorder="1" applyAlignment="1">
      <alignment horizontal="center" vertical="top" wrapText="1"/>
      <protection locked="0"/>
    </xf>
    <xf numFmtId="0" fontId="32" fillId="0" borderId="22" xfId="41" applyFont="1" applyBorder="1" applyAlignment="1">
      <alignment horizontal="right" vertical="top"/>
      <protection locked="0"/>
    </xf>
    <xf numFmtId="0" fontId="32" fillId="0" borderId="23" xfId="41" applyFont="1" applyBorder="1" applyAlignment="1">
      <alignment horizontal="left" vertical="top" wrapText="1"/>
      <protection locked="0"/>
    </xf>
    <xf numFmtId="0" fontId="32" fillId="0" borderId="23" xfId="41" applyFont="1" applyBorder="1" applyAlignment="1">
      <alignment horizontal="center" vertical="top" wrapText="1"/>
      <protection locked="0"/>
    </xf>
    <xf numFmtId="180" fontId="32" fillId="0" borderId="23" xfId="41" applyNumberFormat="1" applyFont="1" applyBorder="1" applyAlignment="1">
      <alignment horizontal="center" vertical="top" wrapText="1"/>
      <protection locked="0"/>
    </xf>
    <xf numFmtId="180" fontId="32" fillId="0" borderId="23" xfId="41" applyNumberFormat="1" applyFont="1" applyBorder="1" applyAlignment="1">
      <alignment horizontal="right" vertical="top"/>
      <protection locked="0"/>
    </xf>
    <xf numFmtId="4" fontId="32" fillId="0" borderId="23" xfId="41" applyNumberFormat="1" applyFont="1" applyBorder="1" applyAlignment="1">
      <alignment horizontal="right" vertical="top"/>
      <protection locked="0"/>
    </xf>
    <xf numFmtId="0" fontId="32" fillId="0" borderId="21" xfId="41" applyFont="1" applyBorder="1" applyAlignment="1">
      <alignment horizontal="right" vertical="top"/>
      <protection locked="0"/>
    </xf>
    <xf numFmtId="0" fontId="37" fillId="17" borderId="21" xfId="41" applyFont="1" applyFill="1" applyBorder="1" applyAlignment="1">
      <alignment horizontal="left" vertical="top" wrapText="1"/>
      <protection locked="0"/>
    </xf>
    <xf numFmtId="0" fontId="32" fillId="17" borderId="21" xfId="41" applyFont="1" applyFill="1" applyBorder="1" applyAlignment="1">
      <alignment horizontal="center" vertical="top" wrapText="1"/>
      <protection locked="0"/>
    </xf>
    <xf numFmtId="4" fontId="37" fillId="17" borderId="21" xfId="41" applyNumberFormat="1" applyFont="1" applyFill="1" applyBorder="1" applyAlignment="1">
      <alignment horizontal="right" vertical="top"/>
      <protection locked="0"/>
    </xf>
    <xf numFmtId="0" fontId="32" fillId="18" borderId="21" xfId="41" applyFont="1" applyFill="1" applyBorder="1" applyAlignment="1">
      <alignment horizontal="right" vertical="top"/>
      <protection locked="0"/>
    </xf>
    <xf numFmtId="0" fontId="37" fillId="18" borderId="21" xfId="41" applyFont="1" applyFill="1" applyBorder="1" applyAlignment="1">
      <alignment horizontal="left" vertical="top" wrapText="1"/>
      <protection locked="0"/>
    </xf>
    <xf numFmtId="4" fontId="37" fillId="18" borderId="21" xfId="41" applyNumberFormat="1" applyFont="1" applyFill="1" applyBorder="1" applyAlignment="1">
      <alignment horizontal="right" vertical="top"/>
      <protection locked="0"/>
    </xf>
    <xf numFmtId="0" fontId="32" fillId="18" borderId="21" xfId="41" applyFont="1" applyFill="1" applyBorder="1" applyAlignment="1">
      <alignment horizontal="left" vertical="top" wrapText="1"/>
      <protection locked="0"/>
    </xf>
    <xf numFmtId="4" fontId="35" fillId="18" borderId="0" xfId="41" applyNumberFormat="1" applyFont="1" applyFill="1" applyAlignment="1">
      <alignment horizontal="right"/>
      <protection locked="0"/>
    </xf>
    <xf numFmtId="4" fontId="35" fillId="19" borderId="0" xfId="41" applyNumberFormat="1" applyFont="1" applyFill="1" applyAlignment="1">
      <alignment horizontal="right"/>
      <protection locked="0"/>
    </xf>
    <xf numFmtId="0" fontId="32" fillId="19" borderId="21" xfId="41" applyFont="1" applyFill="1" applyBorder="1" applyAlignment="1">
      <alignment horizontal="right" vertical="top"/>
      <protection locked="0"/>
    </xf>
    <xf numFmtId="0" fontId="32" fillId="19" borderId="21" xfId="41" applyFont="1" applyFill="1" applyBorder="1" applyAlignment="1">
      <alignment horizontal="left" vertical="top" wrapText="1"/>
      <protection locked="0"/>
    </xf>
    <xf numFmtId="4" fontId="37" fillId="19" borderId="21" xfId="41" applyNumberFormat="1" applyFont="1" applyFill="1" applyBorder="1" applyAlignment="1">
      <alignment horizontal="right" vertical="top"/>
      <protection locked="0"/>
    </xf>
    <xf numFmtId="0" fontId="32" fillId="17" borderId="21" xfId="41" applyFont="1" applyFill="1" applyBorder="1" applyAlignment="1">
      <alignment horizontal="left" vertical="top" wrapText="1"/>
      <protection locked="0"/>
    </xf>
    <xf numFmtId="0" fontId="35" fillId="20" borderId="21" xfId="41" applyFont="1" applyFill="1" applyBorder="1" applyAlignment="1">
      <alignment horizontal="left" vertical="top" wrapText="1"/>
      <protection locked="0"/>
    </xf>
    <xf numFmtId="4" fontId="35" fillId="20" borderId="21" xfId="41" applyNumberFormat="1" applyFont="1" applyFill="1" applyBorder="1" applyAlignment="1">
      <alignment horizontal="right" vertical="top"/>
      <protection locked="0"/>
    </xf>
    <xf numFmtId="4" fontId="35" fillId="20" borderId="0" xfId="41" applyNumberFormat="1" applyFont="1" applyFill="1" applyAlignment="1">
      <alignment horizontal="right"/>
      <protection locked="0"/>
    </xf>
    <xf numFmtId="0" fontId="39" fillId="0" borderId="0" xfId="41" applyFont="1" applyAlignment="1">
      <alignment horizontal="left" vertical="top"/>
      <protection locked="0"/>
    </xf>
    <xf numFmtId="4" fontId="35" fillId="21" borderId="0" xfId="41" applyNumberFormat="1" applyFont="1" applyFill="1" applyAlignment="1">
      <alignment horizontal="right"/>
      <protection locked="0"/>
    </xf>
    <xf numFmtId="4" fontId="40" fillId="21" borderId="27" xfId="0" applyNumberFormat="1" applyFont="1" applyFill="1" applyBorder="1"/>
    <xf numFmtId="4" fontId="41" fillId="21" borderId="23" xfId="41" applyNumberFormat="1" applyFont="1" applyFill="1" applyBorder="1" applyAlignment="1">
      <alignment horizontal="right" vertical="top"/>
      <protection locked="0"/>
    </xf>
    <xf numFmtId="0" fontId="40" fillId="21" borderId="27" xfId="0" applyFont="1" applyFill="1" applyBorder="1"/>
    <xf numFmtId="0" fontId="38" fillId="0" borderId="32" xfId="41" applyFont="1" applyBorder="1" applyAlignment="1">
      <alignment horizontal="right"/>
      <protection locked="0"/>
    </xf>
    <xf numFmtId="0" fontId="38" fillId="0" borderId="33" xfId="41" applyFont="1" applyBorder="1" applyAlignment="1">
      <alignment horizontal="left" wrapText="1"/>
      <protection locked="0"/>
    </xf>
    <xf numFmtId="0" fontId="38" fillId="0" borderId="33" xfId="41" applyFont="1" applyBorder="1" applyAlignment="1">
      <alignment horizontal="center" wrapText="1"/>
      <protection locked="0"/>
    </xf>
    <xf numFmtId="0" fontId="38" fillId="0" borderId="33" xfId="41" applyFont="1" applyBorder="1" applyAlignment="1">
      <alignment horizontal="right"/>
      <protection locked="0"/>
    </xf>
    <xf numFmtId="0" fontId="38" fillId="0" borderId="34" xfId="41" applyFont="1" applyBorder="1" applyAlignment="1">
      <alignment horizontal="left" wrapText="1"/>
      <protection locked="0"/>
    </xf>
    <xf numFmtId="4" fontId="38" fillId="0" borderId="28" xfId="41" applyNumberFormat="1" applyFont="1" applyBorder="1" applyAlignment="1">
      <alignment horizontal="right"/>
      <protection locked="0"/>
    </xf>
    <xf numFmtId="180" fontId="32" fillId="17" borderId="21" xfId="41" applyNumberFormat="1" applyFont="1" applyFill="1" applyBorder="1" applyAlignment="1">
      <alignment horizontal="center" vertical="top" wrapText="1"/>
      <protection locked="0"/>
    </xf>
    <xf numFmtId="0" fontId="0" fillId="17" borderId="21" xfId="0" applyFill="1" applyBorder="1" applyAlignment="1">
      <alignment vertical="top"/>
    </xf>
    <xf numFmtId="0" fontId="32" fillId="18" borderId="24" xfId="41" applyFont="1" applyFill="1" applyBorder="1" applyAlignment="1">
      <alignment horizontal="center" vertical="top" wrapText="1"/>
      <protection locked="0"/>
    </xf>
    <xf numFmtId="0" fontId="0" fillId="18" borderId="25" xfId="0" applyFill="1" applyBorder="1" applyAlignment="1">
      <alignment vertical="top"/>
    </xf>
    <xf numFmtId="0" fontId="0" fillId="18" borderId="26" xfId="0" applyFill="1" applyBorder="1" applyAlignment="1">
      <alignment vertical="top"/>
    </xf>
    <xf numFmtId="0" fontId="40" fillId="21" borderId="29" xfId="0" applyFont="1" applyFill="1" applyBorder="1" applyAlignment="1">
      <alignment horizontal="center"/>
    </xf>
    <xf numFmtId="0" fontId="40" fillId="21" borderId="30" xfId="0" applyFont="1" applyFill="1" applyBorder="1"/>
    <xf numFmtId="0" fontId="40" fillId="21" borderId="31" xfId="0" applyFont="1" applyFill="1" applyBorder="1"/>
    <xf numFmtId="0" fontId="40" fillId="20" borderId="24" xfId="0" applyFont="1" applyFill="1" applyBorder="1" applyAlignment="1">
      <alignment horizontal="center"/>
    </xf>
    <xf numFmtId="0" fontId="40" fillId="20" borderId="25" xfId="0" applyFont="1" applyFill="1" applyBorder="1"/>
    <xf numFmtId="0" fontId="40" fillId="20" borderId="26" xfId="0" applyFont="1" applyFill="1" applyBorder="1"/>
    <xf numFmtId="0" fontId="37" fillId="19" borderId="24" xfId="41" applyFont="1" applyFill="1" applyBorder="1" applyAlignment="1">
      <alignment horizontal="left" vertical="top" wrapText="1"/>
      <protection locked="0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</cellXfs>
  <cellStyles count="72">
    <cellStyle name="_5230_RD Kunratice - sklípek_rozpočet" xfId="1" xr:uid="{00000000-0005-0000-0000-000000000000}"/>
    <cellStyle name="_Dostavba školy Nymburk_Celková rekapitulace" xfId="2" xr:uid="{00000000-0005-0000-0000-000001000000}"/>
    <cellStyle name="_Ladronka_2_VV-DVD_kontrola_FINAL" xfId="3" xr:uid="{00000000-0005-0000-0000-000002000000}"/>
    <cellStyle name="_PERSONAL" xfId="4" xr:uid="{00000000-0005-0000-0000-000003000000}"/>
    <cellStyle name="_PERSONAL_1" xfId="5" xr:uid="{00000000-0005-0000-0000-000004000000}"/>
    <cellStyle name="_Q-Sadovky-výkaz-2003-07-01" xfId="6" xr:uid="{00000000-0005-0000-0000-000005000000}"/>
    <cellStyle name="_Q-Sadovky-výkaz-2003-07-01_1" xfId="7" xr:uid="{00000000-0005-0000-0000-000006000000}"/>
    <cellStyle name="_Q-Sadovky-výkaz-2003-07-01_2" xfId="8" xr:uid="{00000000-0005-0000-0000-000007000000}"/>
    <cellStyle name="_Q-Sadovky-výkaz-2003-07-01_3" xfId="9" xr:uid="{00000000-0005-0000-0000-000008000000}"/>
    <cellStyle name="_Titulní list" xfId="10" xr:uid="{00000000-0005-0000-0000-000009000000}"/>
    <cellStyle name="_ZTI_rozpočet" xfId="11" xr:uid="{00000000-0005-0000-0000-00000A000000}"/>
    <cellStyle name="1" xfId="12" xr:uid="{00000000-0005-0000-0000-00000B000000}"/>
    <cellStyle name="1 000 Kč_ELEKTRO doplněné K PŘEDÁNÍ-  MŠ Přímětická" xfId="13" xr:uid="{00000000-0005-0000-0000-00000C000000}"/>
    <cellStyle name="cárkyd" xfId="14" xr:uid="{00000000-0005-0000-0000-00000D000000}"/>
    <cellStyle name="cary" xfId="15" xr:uid="{00000000-0005-0000-0000-00000E000000}"/>
    <cellStyle name="Celkem" xfId="16" builtinId="25" customBuiltin="1"/>
    <cellStyle name="Comma [0]_Cenik (2)" xfId="17" xr:uid="{00000000-0005-0000-0000-000010000000}"/>
    <cellStyle name="Comma_laroux" xfId="18" xr:uid="{00000000-0005-0000-0000-000011000000}"/>
    <cellStyle name="Currency [0]_laroux" xfId="19" xr:uid="{00000000-0005-0000-0000-000012000000}"/>
    <cellStyle name="Currency_laroux" xfId="20" xr:uid="{00000000-0005-0000-0000-000013000000}"/>
    <cellStyle name="čárky [0]_ELEKTRO doplněné K PŘEDÁNÍ-  MŠ Přímětická" xfId="21" xr:uid="{00000000-0005-0000-0000-000014000000}"/>
    <cellStyle name="číslo" xfId="22" xr:uid="{00000000-0005-0000-0000-000015000000}"/>
    <cellStyle name="Dezimal [0]_Tabelle1" xfId="23" xr:uid="{00000000-0005-0000-0000-000016000000}"/>
    <cellStyle name="Dezimal_Tabelle1" xfId="24" xr:uid="{00000000-0005-0000-0000-000017000000}"/>
    <cellStyle name="Dziesiętny [0]_laroux" xfId="25" xr:uid="{00000000-0005-0000-0000-000018000000}"/>
    <cellStyle name="Dziesiętny_laroux" xfId="26" xr:uid="{00000000-0005-0000-0000-000019000000}"/>
    <cellStyle name="Firma" xfId="27" xr:uid="{00000000-0005-0000-0000-00001A000000}"/>
    <cellStyle name="Hlavní nadpis" xfId="28" xr:uid="{00000000-0005-0000-0000-00001B000000}"/>
    <cellStyle name="Jednotka" xfId="29" xr:uid="{00000000-0005-0000-0000-00001C000000}"/>
    <cellStyle name="Kontrolní buňka" xfId="30" builtinId="23" customBuiltin="1"/>
    <cellStyle name="množství" xfId="31" xr:uid="{00000000-0005-0000-0000-00001E000000}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 1" xfId="36" xr:uid="{00000000-0005-0000-0000-000023000000}"/>
    <cellStyle name="Naklady" xfId="37" xr:uid="{00000000-0005-0000-0000-000024000000}"/>
    <cellStyle name="Název" xfId="38" builtinId="15" customBuiltin="1"/>
    <cellStyle name="Neutrální" xfId="39" builtinId="28" customBuiltin="1"/>
    <cellStyle name="normal" xfId="40" xr:uid="{00000000-0005-0000-0000-000027000000}"/>
    <cellStyle name="Normální" xfId="0" builtinId="0"/>
    <cellStyle name="normální_Troja" xfId="41" xr:uid="{00000000-0005-0000-0000-000029000000}"/>
    <cellStyle name="Normalny_laroux" xfId="42" xr:uid="{00000000-0005-0000-0000-00002A000000}"/>
    <cellStyle name="Podnadpis" xfId="43" xr:uid="{00000000-0005-0000-0000-00002B000000}"/>
    <cellStyle name="Položka" xfId="44" xr:uid="{00000000-0005-0000-0000-00002C000000}"/>
    <cellStyle name="Poznámka" xfId="45" builtinId="10" customBuiltin="1"/>
    <cellStyle name="Propojená buňka" xfId="46" builtinId="24" customBuiltin="1"/>
    <cellStyle name="Specifikace" xfId="47" xr:uid="{00000000-0005-0000-0000-00002F000000}"/>
    <cellStyle name="Správně" xfId="48" builtinId="26" customBuiltin="1"/>
    <cellStyle name="Standard_aktuell" xfId="49" xr:uid="{00000000-0005-0000-0000-000031000000}"/>
    <cellStyle name="Stín+tučně" xfId="50" xr:uid="{00000000-0005-0000-0000-000032000000}"/>
    <cellStyle name="Stín+tučně+velké písmo" xfId="51" xr:uid="{00000000-0005-0000-0000-000033000000}"/>
    <cellStyle name="Suma" xfId="52" xr:uid="{00000000-0005-0000-0000-000034000000}"/>
    <cellStyle name="Text upozornění" xfId="53" builtinId="11" customBuiltin="1"/>
    <cellStyle name="Tučně" xfId="54" xr:uid="{00000000-0005-0000-0000-000036000000}"/>
    <cellStyle name="TYP ŘÁDKU_4(sloupceJ-L)" xfId="55" xr:uid="{00000000-0005-0000-0000-000037000000}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 builtinId="53" customBuiltin="1"/>
    <cellStyle name="Währung [0]_Tabelle1" xfId="60" xr:uid="{00000000-0005-0000-0000-00003C000000}"/>
    <cellStyle name="Währung_Tabelle1" xfId="61" xr:uid="{00000000-0005-0000-0000-00003D000000}"/>
    <cellStyle name="Walutowy [0]_laroux" xfId="62" xr:uid="{00000000-0005-0000-0000-00003E000000}"/>
    <cellStyle name="Walutowy_laroux" xfId="63" xr:uid="{00000000-0005-0000-0000-00003F000000}"/>
    <cellStyle name="základní" xfId="64" xr:uid="{00000000-0005-0000-0000-000040000000}"/>
    <cellStyle name="Zvýraznění 1" xfId="65" builtinId="29" customBuiltin="1"/>
    <cellStyle name="Zvýraznění 2" xfId="66" builtinId="33" customBuiltin="1"/>
    <cellStyle name="Zvýraznění 3" xfId="67" builtinId="37" customBuiltin="1"/>
    <cellStyle name="Zvýraznění 4" xfId="68" builtinId="41" customBuiltin="1"/>
    <cellStyle name="Zvýraznění 5" xfId="69" builtinId="45" customBuiltin="1"/>
    <cellStyle name="Zvýraznění 6" xfId="70" builtinId="49" customBuiltin="1"/>
    <cellStyle name="Zvýrazni" xfId="71" xr:uid="{00000000-0005-0000-0000-00004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FEFE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AECF00"/>
      <rgbColor rgb="0023FF23"/>
      <rgbColor rgb="00800080"/>
      <rgbColor rgb="00800000"/>
      <rgbColor rgb="00008080"/>
      <rgbColor rgb="000047FF"/>
      <rgbColor rgb="0000CCFF"/>
      <rgbColor rgb="00D9FFD9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99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tabSelected="1" zoomScale="145" zoomScaleNormal="145" workbookViewId="0">
      <pane ySplit="9" topLeftCell="A10" activePane="bottomLeft" state="frozen"/>
      <selection sqref="A1:A65536"/>
      <selection pane="bottomLeft" activeCell="G11" sqref="G11"/>
    </sheetView>
  </sheetViews>
  <sheetFormatPr defaultRowHeight="12.75" x14ac:dyDescent="0.2"/>
  <cols>
    <col min="1" max="1" width="5.28515625" style="1" customWidth="1"/>
    <col min="2" max="2" width="39.140625" customWidth="1"/>
    <col min="3" max="3" width="5.5703125" style="1" customWidth="1"/>
    <col min="4" max="4" width="8.85546875" style="1" customWidth="1"/>
    <col min="5" max="5" width="5.5703125" style="1" customWidth="1"/>
    <col min="6" max="6" width="8.5703125" style="2" customWidth="1"/>
    <col min="7" max="7" width="10" style="2" bestFit="1" customWidth="1"/>
    <col min="8" max="8" width="12.7109375" style="2" customWidth="1"/>
    <col min="9" max="9" width="13.28515625" style="2" customWidth="1"/>
    <col min="10" max="10" width="22.28515625" style="2" customWidth="1"/>
    <col min="11" max="11" width="22.7109375" customWidth="1"/>
  </cols>
  <sheetData>
    <row r="1" spans="1:11" s="6" customFormat="1" ht="21" customHeight="1" x14ac:dyDescent="0.25">
      <c r="A1" s="3" t="s">
        <v>14</v>
      </c>
      <c r="B1" s="4"/>
      <c r="C1" s="5"/>
      <c r="D1" s="5"/>
      <c r="E1" s="5"/>
      <c r="F1" s="4"/>
      <c r="G1" s="4"/>
      <c r="H1" s="4"/>
      <c r="I1" s="4"/>
      <c r="J1" s="4"/>
      <c r="K1" s="4"/>
    </row>
    <row r="2" spans="1:11" s="6" customFormat="1" ht="14.25" customHeight="1" x14ac:dyDescent="0.2">
      <c r="A2" s="7" t="s">
        <v>34</v>
      </c>
      <c r="B2" s="8"/>
      <c r="C2" s="9"/>
      <c r="D2" s="9"/>
      <c r="E2" s="9"/>
      <c r="F2" s="8"/>
      <c r="G2" s="4"/>
      <c r="H2" s="4"/>
      <c r="I2" s="4"/>
      <c r="J2" s="4"/>
      <c r="K2" s="8"/>
    </row>
    <row r="3" spans="1:11" s="6" customFormat="1" ht="13.5" customHeight="1" x14ac:dyDescent="0.2">
      <c r="A3" s="7" t="s">
        <v>35</v>
      </c>
      <c r="B3" s="8" t="s">
        <v>50</v>
      </c>
      <c r="C3" s="9"/>
      <c r="D3" s="9"/>
      <c r="E3" s="9"/>
      <c r="F3" s="8" t="s">
        <v>32</v>
      </c>
      <c r="G3" s="4"/>
      <c r="H3" s="4"/>
      <c r="I3" s="4"/>
      <c r="J3" s="4"/>
      <c r="K3" s="8"/>
    </row>
    <row r="4" spans="1:11" s="6" customFormat="1" ht="14.25" customHeight="1" x14ac:dyDescent="0.2">
      <c r="A4" s="7" t="s">
        <v>37</v>
      </c>
      <c r="B4" s="8"/>
      <c r="C4" s="9"/>
      <c r="D4" s="9"/>
      <c r="E4" s="9"/>
      <c r="F4" s="8" t="s">
        <v>15</v>
      </c>
      <c r="G4" s="4"/>
      <c r="H4" s="4"/>
      <c r="I4" s="4"/>
      <c r="J4" s="4"/>
      <c r="K4" s="8"/>
    </row>
    <row r="5" spans="1:11" s="6" customFormat="1" ht="12" customHeight="1" x14ac:dyDescent="0.2">
      <c r="A5" s="8" t="s">
        <v>16</v>
      </c>
      <c r="B5" s="8"/>
      <c r="C5" s="9"/>
      <c r="D5" s="9"/>
      <c r="E5" s="9"/>
      <c r="F5" s="8" t="s">
        <v>17</v>
      </c>
      <c r="G5" s="4"/>
      <c r="H5" s="4"/>
      <c r="I5" s="4"/>
      <c r="J5" s="4"/>
      <c r="K5" s="8"/>
    </row>
    <row r="6" spans="1:11" s="6" customFormat="1" ht="7.5" customHeight="1" thickBot="1" x14ac:dyDescent="0.25">
      <c r="A6" s="4"/>
      <c r="B6" s="4"/>
      <c r="C6" s="5"/>
      <c r="D6" s="5"/>
      <c r="E6" s="5"/>
      <c r="F6" s="4"/>
      <c r="G6" s="4"/>
      <c r="H6" s="4"/>
      <c r="I6" s="4"/>
      <c r="J6" s="4"/>
      <c r="K6" s="4"/>
    </row>
    <row r="7" spans="1:11" s="6" customFormat="1" ht="24.75" customHeight="1" thickBot="1" x14ac:dyDescent="0.25">
      <c r="A7" s="10" t="s">
        <v>18</v>
      </c>
      <c r="B7" s="10" t="s">
        <v>19</v>
      </c>
      <c r="C7" s="10" t="s">
        <v>20</v>
      </c>
      <c r="D7" s="10" t="s">
        <v>78</v>
      </c>
      <c r="E7" s="10" t="s">
        <v>79</v>
      </c>
      <c r="F7" s="10" t="s">
        <v>21</v>
      </c>
      <c r="G7" s="10" t="s">
        <v>22</v>
      </c>
      <c r="H7" s="10"/>
      <c r="I7" s="10"/>
      <c r="J7" s="10" t="s">
        <v>23</v>
      </c>
      <c r="K7" s="10" t="s">
        <v>24</v>
      </c>
    </row>
    <row r="8" spans="1:11" s="6" customFormat="1" ht="12.75" customHeight="1" thickBot="1" x14ac:dyDescent="0.25">
      <c r="A8" s="10" t="s">
        <v>25</v>
      </c>
      <c r="B8" s="10" t="s">
        <v>26</v>
      </c>
      <c r="C8" s="10" t="s">
        <v>27</v>
      </c>
      <c r="D8" s="10"/>
      <c r="E8" s="10"/>
      <c r="F8" s="10" t="s">
        <v>28</v>
      </c>
      <c r="G8" s="10" t="s">
        <v>29</v>
      </c>
      <c r="H8" s="10"/>
      <c r="I8" s="10"/>
      <c r="J8" s="10">
        <v>9</v>
      </c>
      <c r="K8" s="10">
        <v>10</v>
      </c>
    </row>
    <row r="9" spans="1:11" s="6" customFormat="1" ht="6.75" customHeight="1" x14ac:dyDescent="0.2">
      <c r="A9" s="4"/>
      <c r="B9" s="4"/>
      <c r="C9" s="5"/>
      <c r="D9" s="5"/>
      <c r="E9" s="5"/>
      <c r="F9" s="4"/>
      <c r="G9" s="4"/>
      <c r="H9" s="4"/>
      <c r="I9" s="4"/>
      <c r="J9" s="4"/>
      <c r="K9" s="4"/>
    </row>
    <row r="10" spans="1:11" s="6" customFormat="1" ht="11.25" x14ac:dyDescent="0.2">
      <c r="A10" s="13"/>
      <c r="B10" s="12" t="s">
        <v>60</v>
      </c>
      <c r="C10" s="15"/>
      <c r="D10" s="20"/>
      <c r="E10" s="20"/>
      <c r="F10" s="23"/>
      <c r="G10" s="23"/>
      <c r="H10" s="23"/>
      <c r="I10" s="23"/>
      <c r="J10" s="23"/>
      <c r="K10" s="23"/>
    </row>
    <row r="11" spans="1:11" s="6" customFormat="1" ht="22.5" x14ac:dyDescent="0.2">
      <c r="A11" s="13">
        <v>1</v>
      </c>
      <c r="B11" s="14" t="s">
        <v>61</v>
      </c>
      <c r="C11" s="15" t="s">
        <v>62</v>
      </c>
      <c r="D11" s="24">
        <f>F11-E11</f>
        <v>57.2</v>
      </c>
      <c r="E11" s="15">
        <v>10</v>
      </c>
      <c r="F11" s="17">
        <f>0.8*105*0.8</f>
        <v>67.2</v>
      </c>
      <c r="G11" s="16"/>
      <c r="H11" s="16">
        <f>D11*G11</f>
        <v>0</v>
      </c>
      <c r="I11" s="16">
        <f>E11*G11</f>
        <v>0</v>
      </c>
      <c r="J11" s="16">
        <f>G11*F11</f>
        <v>0</v>
      </c>
      <c r="K11" s="14"/>
    </row>
    <row r="12" spans="1:11" s="6" customFormat="1" ht="22.5" x14ac:dyDescent="0.2">
      <c r="A12" s="13">
        <v>2</v>
      </c>
      <c r="B12" s="14" t="s">
        <v>63</v>
      </c>
      <c r="C12" s="15" t="s">
        <v>64</v>
      </c>
      <c r="D12" s="24">
        <f t="shared" ref="D12:D20" si="0">F12-E12</f>
        <v>20</v>
      </c>
      <c r="E12" s="15">
        <v>30</v>
      </c>
      <c r="F12" s="17">
        <f>1*25*2</f>
        <v>50</v>
      </c>
      <c r="G12" s="16"/>
      <c r="H12" s="16">
        <f t="shared" ref="H12:H20" si="1">D12*G12</f>
        <v>0</v>
      </c>
      <c r="I12" s="16">
        <f t="shared" ref="I12:I20" si="2">E12*G12</f>
        <v>0</v>
      </c>
      <c r="J12" s="16">
        <f t="shared" ref="J12:J20" si="3">G12*F12</f>
        <v>0</v>
      </c>
      <c r="K12" s="14"/>
    </row>
    <row r="13" spans="1:11" s="6" customFormat="1" ht="22.5" x14ac:dyDescent="0.2">
      <c r="A13" s="13">
        <v>3</v>
      </c>
      <c r="B13" s="14" t="s">
        <v>65</v>
      </c>
      <c r="C13" s="15" t="s">
        <v>64</v>
      </c>
      <c r="D13" s="24">
        <f t="shared" si="0"/>
        <v>20</v>
      </c>
      <c r="E13" s="15">
        <v>30</v>
      </c>
      <c r="F13" s="17">
        <f>F12</f>
        <v>50</v>
      </c>
      <c r="G13" s="16"/>
      <c r="H13" s="16">
        <f t="shared" si="1"/>
        <v>0</v>
      </c>
      <c r="I13" s="16">
        <f t="shared" si="2"/>
        <v>0</v>
      </c>
      <c r="J13" s="16">
        <f t="shared" si="3"/>
        <v>0</v>
      </c>
      <c r="K13" s="14"/>
    </row>
    <row r="14" spans="1:11" s="6" customFormat="1" ht="22.5" x14ac:dyDescent="0.2">
      <c r="A14" s="13">
        <v>4</v>
      </c>
      <c r="B14" s="14" t="s">
        <v>66</v>
      </c>
      <c r="C14" s="15" t="s">
        <v>62</v>
      </c>
      <c r="D14" s="24">
        <f t="shared" si="0"/>
        <v>27.200000000000003</v>
      </c>
      <c r="E14" s="15">
        <v>0</v>
      </c>
      <c r="F14" s="17">
        <f>F11-F15</f>
        <v>27.200000000000003</v>
      </c>
      <c r="G14" s="16"/>
      <c r="H14" s="16">
        <f t="shared" si="1"/>
        <v>0</v>
      </c>
      <c r="I14" s="16">
        <f t="shared" si="2"/>
        <v>0</v>
      </c>
      <c r="J14" s="16">
        <f t="shared" si="3"/>
        <v>0</v>
      </c>
      <c r="K14" s="14"/>
    </row>
    <row r="15" spans="1:11" s="6" customFormat="1" ht="22.5" x14ac:dyDescent="0.2">
      <c r="A15" s="13">
        <v>5</v>
      </c>
      <c r="B15" s="14" t="s">
        <v>67</v>
      </c>
      <c r="C15" s="15" t="s">
        <v>62</v>
      </c>
      <c r="D15" s="24">
        <f t="shared" si="0"/>
        <v>40</v>
      </c>
      <c r="E15" s="15">
        <v>0</v>
      </c>
      <c r="F15" s="17">
        <f>0.8*100*0.5</f>
        <v>40</v>
      </c>
      <c r="G15" s="16"/>
      <c r="H15" s="16">
        <f t="shared" si="1"/>
        <v>0</v>
      </c>
      <c r="I15" s="16">
        <f t="shared" si="2"/>
        <v>0</v>
      </c>
      <c r="J15" s="16">
        <f t="shared" si="3"/>
        <v>0</v>
      </c>
      <c r="K15" s="14"/>
    </row>
    <row r="16" spans="1:11" s="6" customFormat="1" ht="22.5" x14ac:dyDescent="0.2">
      <c r="A16" s="13">
        <v>6</v>
      </c>
      <c r="B16" s="14" t="s">
        <v>68</v>
      </c>
      <c r="C16" s="15" t="s">
        <v>4</v>
      </c>
      <c r="D16" s="24">
        <f t="shared" si="0"/>
        <v>80</v>
      </c>
      <c r="E16" s="15">
        <v>0</v>
      </c>
      <c r="F16" s="17">
        <f>F37</f>
        <v>80</v>
      </c>
      <c r="G16" s="16"/>
      <c r="H16" s="16">
        <f t="shared" si="1"/>
        <v>0</v>
      </c>
      <c r="I16" s="16">
        <f t="shared" si="2"/>
        <v>0</v>
      </c>
      <c r="J16" s="16">
        <f t="shared" si="3"/>
        <v>0</v>
      </c>
      <c r="K16" s="14"/>
    </row>
    <row r="17" spans="1:11" s="6" customFormat="1" ht="11.25" x14ac:dyDescent="0.2">
      <c r="A17" s="13">
        <v>7</v>
      </c>
      <c r="B17" s="14" t="s">
        <v>69</v>
      </c>
      <c r="C17" s="15" t="s">
        <v>4</v>
      </c>
      <c r="D17" s="24">
        <f t="shared" si="0"/>
        <v>100</v>
      </c>
      <c r="E17" s="15">
        <v>0</v>
      </c>
      <c r="F17" s="17">
        <v>100</v>
      </c>
      <c r="G17" s="16"/>
      <c r="H17" s="16">
        <f t="shared" si="1"/>
        <v>0</v>
      </c>
      <c r="I17" s="16">
        <f t="shared" si="2"/>
        <v>0</v>
      </c>
      <c r="J17" s="16">
        <f t="shared" si="3"/>
        <v>0</v>
      </c>
      <c r="K17" s="14"/>
    </row>
    <row r="18" spans="1:11" s="6" customFormat="1" ht="11.25" x14ac:dyDescent="0.2">
      <c r="A18" s="13">
        <v>8</v>
      </c>
      <c r="B18" s="14" t="s">
        <v>70</v>
      </c>
      <c r="C18" s="15" t="s">
        <v>4</v>
      </c>
      <c r="D18" s="24">
        <f t="shared" si="0"/>
        <v>60</v>
      </c>
      <c r="E18" s="15">
        <v>0</v>
      </c>
      <c r="F18" s="17">
        <v>60</v>
      </c>
      <c r="G18" s="16"/>
      <c r="H18" s="16">
        <f t="shared" si="1"/>
        <v>0</v>
      </c>
      <c r="I18" s="16">
        <f t="shared" si="2"/>
        <v>0</v>
      </c>
      <c r="J18" s="16">
        <f t="shared" si="3"/>
        <v>0</v>
      </c>
      <c r="K18" s="14"/>
    </row>
    <row r="19" spans="1:11" s="6" customFormat="1" ht="22.5" x14ac:dyDescent="0.2">
      <c r="A19" s="13">
        <v>9</v>
      </c>
      <c r="B19" s="14" t="s">
        <v>71</v>
      </c>
      <c r="C19" s="15" t="s">
        <v>4</v>
      </c>
      <c r="D19" s="24">
        <f t="shared" si="0"/>
        <v>252</v>
      </c>
      <c r="E19" s="15">
        <v>0</v>
      </c>
      <c r="F19" s="17">
        <f>F20</f>
        <v>252</v>
      </c>
      <c r="G19" s="16"/>
      <c r="H19" s="16">
        <f t="shared" si="1"/>
        <v>0</v>
      </c>
      <c r="I19" s="16">
        <f t="shared" si="2"/>
        <v>0</v>
      </c>
      <c r="J19" s="16">
        <f t="shared" si="3"/>
        <v>0</v>
      </c>
      <c r="K19" s="14"/>
    </row>
    <row r="20" spans="1:11" s="6" customFormat="1" ht="11.25" x14ac:dyDescent="0.2">
      <c r="A20" s="25">
        <v>10</v>
      </c>
      <c r="B20" s="26" t="s">
        <v>72</v>
      </c>
      <c r="C20" s="27" t="s">
        <v>4</v>
      </c>
      <c r="D20" s="28">
        <f t="shared" si="0"/>
        <v>252</v>
      </c>
      <c r="E20" s="27">
        <v>0</v>
      </c>
      <c r="F20" s="29">
        <f>F23+F24+F25</f>
        <v>252</v>
      </c>
      <c r="G20" s="30"/>
      <c r="H20" s="16">
        <f t="shared" si="1"/>
        <v>0</v>
      </c>
      <c r="I20" s="16">
        <f t="shared" si="2"/>
        <v>0</v>
      </c>
      <c r="J20" s="30">
        <f t="shared" si="3"/>
        <v>0</v>
      </c>
      <c r="K20" s="26"/>
    </row>
    <row r="21" spans="1:11" s="6" customFormat="1" x14ac:dyDescent="0.2">
      <c r="A21" s="31"/>
      <c r="B21" s="32" t="s">
        <v>81</v>
      </c>
      <c r="C21" s="33"/>
      <c r="D21" s="59"/>
      <c r="E21" s="60"/>
      <c r="F21" s="60"/>
      <c r="G21" s="60"/>
      <c r="H21" s="34">
        <f>SUM(H11:H20)</f>
        <v>0</v>
      </c>
      <c r="I21" s="34">
        <f>SUM(I11:I20)</f>
        <v>0</v>
      </c>
      <c r="J21" s="34">
        <f>SUM(J11:J20)</f>
        <v>0</v>
      </c>
      <c r="K21" s="44"/>
    </row>
    <row r="22" spans="1:11" s="6" customFormat="1" ht="21" customHeight="1" x14ac:dyDescent="0.2">
      <c r="A22" s="11"/>
      <c r="B22" s="12" t="s">
        <v>6</v>
      </c>
      <c r="C22" s="12"/>
      <c r="D22" s="12"/>
      <c r="E22" s="12"/>
      <c r="F22" s="11"/>
      <c r="G22" s="11"/>
      <c r="H22" s="11"/>
      <c r="I22" s="11"/>
      <c r="J22" s="39">
        <f>SUBTOTAL(9,J23:J32)</f>
        <v>0</v>
      </c>
      <c r="K22" s="12"/>
    </row>
    <row r="23" spans="1:11" s="6" customFormat="1" ht="33.75" x14ac:dyDescent="0.2">
      <c r="A23" s="13">
        <v>11</v>
      </c>
      <c r="B23" s="14" t="s">
        <v>45</v>
      </c>
      <c r="C23" s="15" t="s">
        <v>4</v>
      </c>
      <c r="D23" s="24">
        <f t="shared" ref="D23:D59" si="4">F23-E23</f>
        <v>35</v>
      </c>
      <c r="E23" s="15">
        <v>0</v>
      </c>
      <c r="F23" s="17">
        <v>35</v>
      </c>
      <c r="G23" s="16"/>
      <c r="H23" s="16">
        <f>D23*G23</f>
        <v>0</v>
      </c>
      <c r="I23" s="16">
        <f>E23*G23</f>
        <v>0</v>
      </c>
      <c r="J23" s="16">
        <f t="shared" ref="J23:J32" si="5">F23*G23</f>
        <v>0</v>
      </c>
      <c r="K23" s="14"/>
    </row>
    <row r="24" spans="1:11" s="6" customFormat="1" ht="33.75" x14ac:dyDescent="0.2">
      <c r="A24" s="13">
        <v>12</v>
      </c>
      <c r="B24" s="14" t="s">
        <v>44</v>
      </c>
      <c r="C24" s="15" t="s">
        <v>4</v>
      </c>
      <c r="D24" s="24">
        <f t="shared" si="4"/>
        <v>50</v>
      </c>
      <c r="E24" s="15">
        <v>60</v>
      </c>
      <c r="F24" s="17">
        <v>110</v>
      </c>
      <c r="G24" s="16"/>
      <c r="H24" s="16">
        <f t="shared" ref="H24:H32" si="6">D24*G24</f>
        <v>0</v>
      </c>
      <c r="I24" s="16">
        <f t="shared" ref="I24:I32" si="7">E24*G24</f>
        <v>0</v>
      </c>
      <c r="J24" s="16">
        <f t="shared" si="5"/>
        <v>0</v>
      </c>
      <c r="K24" s="14"/>
    </row>
    <row r="25" spans="1:11" s="6" customFormat="1" ht="33.75" x14ac:dyDescent="0.2">
      <c r="A25" s="13">
        <v>13</v>
      </c>
      <c r="B25" s="14" t="s">
        <v>43</v>
      </c>
      <c r="C25" s="15" t="s">
        <v>4</v>
      </c>
      <c r="D25" s="24">
        <f t="shared" si="4"/>
        <v>107</v>
      </c>
      <c r="E25" s="15">
        <v>0</v>
      </c>
      <c r="F25" s="17">
        <v>107</v>
      </c>
      <c r="G25" s="16"/>
      <c r="H25" s="16">
        <f t="shared" si="6"/>
        <v>0</v>
      </c>
      <c r="I25" s="16">
        <f t="shared" si="7"/>
        <v>0</v>
      </c>
      <c r="J25" s="16">
        <f t="shared" si="5"/>
        <v>0</v>
      </c>
      <c r="K25" s="14"/>
    </row>
    <row r="26" spans="1:11" s="6" customFormat="1" ht="22.5" x14ac:dyDescent="0.2">
      <c r="A26" s="13">
        <v>14</v>
      </c>
      <c r="B26" s="14" t="s">
        <v>58</v>
      </c>
      <c r="C26" s="15" t="s">
        <v>4</v>
      </c>
      <c r="D26" s="24">
        <f t="shared" si="4"/>
        <v>5</v>
      </c>
      <c r="E26" s="15">
        <v>0</v>
      </c>
      <c r="F26" s="17">
        <v>5</v>
      </c>
      <c r="G26" s="16"/>
      <c r="H26" s="16">
        <f t="shared" si="6"/>
        <v>0</v>
      </c>
      <c r="I26" s="16">
        <f t="shared" si="7"/>
        <v>0</v>
      </c>
      <c r="J26" s="16">
        <f t="shared" si="5"/>
        <v>0</v>
      </c>
      <c r="K26" s="14"/>
    </row>
    <row r="27" spans="1:11" s="6" customFormat="1" ht="22.5" x14ac:dyDescent="0.2">
      <c r="A27" s="13">
        <v>15</v>
      </c>
      <c r="B27" s="14" t="s">
        <v>56</v>
      </c>
      <c r="C27" s="15" t="s">
        <v>4</v>
      </c>
      <c r="D27" s="24">
        <f t="shared" si="4"/>
        <v>5</v>
      </c>
      <c r="E27" s="15">
        <v>0</v>
      </c>
      <c r="F27" s="17">
        <v>5</v>
      </c>
      <c r="G27" s="16"/>
      <c r="H27" s="16">
        <f t="shared" si="6"/>
        <v>0</v>
      </c>
      <c r="I27" s="16">
        <f t="shared" si="7"/>
        <v>0</v>
      </c>
      <c r="J27" s="16">
        <f t="shared" si="5"/>
        <v>0</v>
      </c>
      <c r="K27" s="14"/>
    </row>
    <row r="28" spans="1:11" s="6" customFormat="1" ht="22.5" x14ac:dyDescent="0.2">
      <c r="A28" s="13">
        <v>16</v>
      </c>
      <c r="B28" s="14" t="s">
        <v>55</v>
      </c>
      <c r="C28" s="15" t="s">
        <v>4</v>
      </c>
      <c r="D28" s="24">
        <f t="shared" si="4"/>
        <v>15</v>
      </c>
      <c r="E28" s="15">
        <v>0</v>
      </c>
      <c r="F28" s="17">
        <v>15</v>
      </c>
      <c r="G28" s="16"/>
      <c r="H28" s="16">
        <f t="shared" si="6"/>
        <v>0</v>
      </c>
      <c r="I28" s="16">
        <f t="shared" si="7"/>
        <v>0</v>
      </c>
      <c r="J28" s="16">
        <f>F28*G28</f>
        <v>0</v>
      </c>
      <c r="K28" s="14"/>
    </row>
    <row r="29" spans="1:11" s="6" customFormat="1" ht="11.25" x14ac:dyDescent="0.2">
      <c r="A29" s="13">
        <v>17</v>
      </c>
      <c r="B29" s="14" t="s">
        <v>39</v>
      </c>
      <c r="C29" s="15" t="s">
        <v>5</v>
      </c>
      <c r="D29" s="24">
        <f t="shared" si="4"/>
        <v>1</v>
      </c>
      <c r="E29" s="15">
        <v>0</v>
      </c>
      <c r="F29" s="17">
        <v>1</v>
      </c>
      <c r="G29" s="16"/>
      <c r="H29" s="16">
        <f t="shared" si="6"/>
        <v>0</v>
      </c>
      <c r="I29" s="16">
        <f t="shared" si="7"/>
        <v>0</v>
      </c>
      <c r="J29" s="16">
        <f t="shared" si="5"/>
        <v>0</v>
      </c>
      <c r="K29" s="14"/>
    </row>
    <row r="30" spans="1:11" s="6" customFormat="1" ht="11.25" x14ac:dyDescent="0.2">
      <c r="A30" s="13">
        <v>18</v>
      </c>
      <c r="B30" s="14" t="s">
        <v>57</v>
      </c>
      <c r="C30" s="15" t="s">
        <v>5</v>
      </c>
      <c r="D30" s="24">
        <f t="shared" si="4"/>
        <v>1</v>
      </c>
      <c r="E30" s="15">
        <v>0</v>
      </c>
      <c r="F30" s="17">
        <v>1</v>
      </c>
      <c r="G30" s="16"/>
      <c r="H30" s="16">
        <f t="shared" si="6"/>
        <v>0</v>
      </c>
      <c r="I30" s="16">
        <f t="shared" si="7"/>
        <v>0</v>
      </c>
      <c r="J30" s="16">
        <f>F30*G30</f>
        <v>0</v>
      </c>
      <c r="K30" s="14"/>
    </row>
    <row r="31" spans="1:11" s="6" customFormat="1" ht="11.25" x14ac:dyDescent="0.2">
      <c r="A31" s="13">
        <v>19</v>
      </c>
      <c r="B31" s="14" t="s">
        <v>7</v>
      </c>
      <c r="C31" s="15" t="s">
        <v>4</v>
      </c>
      <c r="D31" s="24">
        <f t="shared" si="4"/>
        <v>262</v>
      </c>
      <c r="E31" s="15">
        <v>0</v>
      </c>
      <c r="F31" s="17">
        <f>F25+F26+F27+F24+F23</f>
        <v>262</v>
      </c>
      <c r="G31" s="16"/>
      <c r="H31" s="16">
        <f t="shared" si="6"/>
        <v>0</v>
      </c>
      <c r="I31" s="16">
        <f t="shared" si="7"/>
        <v>0</v>
      </c>
      <c r="J31" s="16">
        <f t="shared" si="5"/>
        <v>0</v>
      </c>
      <c r="K31" s="14"/>
    </row>
    <row r="32" spans="1:11" s="6" customFormat="1" ht="11.25" x14ac:dyDescent="0.2">
      <c r="A32" s="25">
        <v>20</v>
      </c>
      <c r="B32" s="26" t="s">
        <v>59</v>
      </c>
      <c r="C32" s="27" t="s">
        <v>5</v>
      </c>
      <c r="D32" s="28">
        <f t="shared" si="4"/>
        <v>1</v>
      </c>
      <c r="E32" s="27">
        <v>0</v>
      </c>
      <c r="F32" s="29">
        <v>1</v>
      </c>
      <c r="G32" s="30"/>
      <c r="H32" s="16">
        <f t="shared" si="6"/>
        <v>0</v>
      </c>
      <c r="I32" s="16">
        <f t="shared" si="7"/>
        <v>0</v>
      </c>
      <c r="J32" s="30">
        <f t="shared" si="5"/>
        <v>0</v>
      </c>
      <c r="K32" s="26"/>
    </row>
    <row r="33" spans="1:11" s="6" customFormat="1" x14ac:dyDescent="0.2">
      <c r="A33" s="35"/>
      <c r="B33" s="36" t="s">
        <v>81</v>
      </c>
      <c r="C33" s="61"/>
      <c r="D33" s="62"/>
      <c r="E33" s="62"/>
      <c r="F33" s="62"/>
      <c r="G33" s="63"/>
      <c r="H33" s="37">
        <f>SUM(H23:H32)</f>
        <v>0</v>
      </c>
      <c r="I33" s="37">
        <f>SUM(I23:I32)</f>
        <v>0</v>
      </c>
      <c r="J33" s="37">
        <f>SUM(J23:J32)</f>
        <v>0</v>
      </c>
      <c r="K33" s="38"/>
    </row>
    <row r="34" spans="1:11" s="6" customFormat="1" ht="21" customHeight="1" x14ac:dyDescent="0.2">
      <c r="A34" s="11"/>
      <c r="B34" s="12" t="s">
        <v>8</v>
      </c>
      <c r="C34" s="12"/>
      <c r="D34" s="12"/>
      <c r="E34" s="12"/>
      <c r="F34" s="11"/>
      <c r="G34" s="11"/>
      <c r="H34" s="11"/>
      <c r="I34" s="11"/>
      <c r="J34" s="40">
        <f>SUBTOTAL(9,J35:J50)</f>
        <v>0</v>
      </c>
      <c r="K34" s="12"/>
    </row>
    <row r="35" spans="1:11" s="6" customFormat="1" ht="21" customHeight="1" x14ac:dyDescent="0.2">
      <c r="A35" s="13">
        <v>21</v>
      </c>
      <c r="B35" s="14" t="s">
        <v>46</v>
      </c>
      <c r="C35" s="15" t="s">
        <v>4</v>
      </c>
      <c r="D35" s="24">
        <f t="shared" si="4"/>
        <v>15</v>
      </c>
      <c r="E35" s="15">
        <v>0</v>
      </c>
      <c r="F35" s="17">
        <v>15</v>
      </c>
      <c r="G35" s="16"/>
      <c r="H35" s="16">
        <f>D35*G35</f>
        <v>0</v>
      </c>
      <c r="I35" s="16">
        <f>E35*G35</f>
        <v>0</v>
      </c>
      <c r="J35" s="16">
        <f>F35*G35</f>
        <v>0</v>
      </c>
      <c r="K35" s="14"/>
    </row>
    <row r="36" spans="1:11" s="6" customFormat="1" ht="21" customHeight="1" x14ac:dyDescent="0.2">
      <c r="A36" s="13">
        <v>22</v>
      </c>
      <c r="B36" s="14" t="s">
        <v>49</v>
      </c>
      <c r="C36" s="15" t="s">
        <v>4</v>
      </c>
      <c r="D36" s="24">
        <f t="shared" si="4"/>
        <v>30</v>
      </c>
      <c r="E36" s="15">
        <v>0</v>
      </c>
      <c r="F36" s="17">
        <v>30</v>
      </c>
      <c r="G36" s="16"/>
      <c r="H36" s="16">
        <f t="shared" ref="H36:H50" si="8">D36*G36</f>
        <v>0</v>
      </c>
      <c r="I36" s="16">
        <f t="shared" ref="I36:I50" si="9">E36*G36</f>
        <v>0</v>
      </c>
      <c r="J36" s="16">
        <f>F36*G36</f>
        <v>0</v>
      </c>
      <c r="K36" s="14"/>
    </row>
    <row r="37" spans="1:11" s="6" customFormat="1" ht="21" customHeight="1" x14ac:dyDescent="0.2">
      <c r="A37" s="13">
        <v>23</v>
      </c>
      <c r="B37" s="14" t="s">
        <v>51</v>
      </c>
      <c r="C37" s="15" t="s">
        <v>4</v>
      </c>
      <c r="D37" s="24">
        <f t="shared" si="4"/>
        <v>80</v>
      </c>
      <c r="E37" s="15">
        <v>0</v>
      </c>
      <c r="F37" s="17">
        <v>80</v>
      </c>
      <c r="G37" s="16"/>
      <c r="H37" s="16">
        <f t="shared" si="8"/>
        <v>0</v>
      </c>
      <c r="I37" s="16">
        <f t="shared" si="9"/>
        <v>0</v>
      </c>
      <c r="J37" s="16">
        <f>F37*G37</f>
        <v>0</v>
      </c>
      <c r="K37" s="14"/>
    </row>
    <row r="38" spans="1:11" s="6" customFormat="1" ht="21" customHeight="1" x14ac:dyDescent="0.2">
      <c r="A38" s="13">
        <v>24</v>
      </c>
      <c r="B38" s="14" t="s">
        <v>47</v>
      </c>
      <c r="C38" s="15" t="s">
        <v>4</v>
      </c>
      <c r="D38" s="24">
        <f t="shared" si="4"/>
        <v>-13</v>
      </c>
      <c r="E38" s="15">
        <v>13</v>
      </c>
      <c r="F38" s="17"/>
      <c r="G38" s="16"/>
      <c r="H38" s="16">
        <f t="shared" si="8"/>
        <v>0</v>
      </c>
      <c r="I38" s="16">
        <f t="shared" si="9"/>
        <v>0</v>
      </c>
      <c r="J38" s="16">
        <f>F38*G38</f>
        <v>0</v>
      </c>
      <c r="K38" s="14"/>
    </row>
    <row r="39" spans="1:11" s="6" customFormat="1" ht="22.5" x14ac:dyDescent="0.2">
      <c r="A39" s="13">
        <v>25</v>
      </c>
      <c r="B39" s="14" t="s">
        <v>48</v>
      </c>
      <c r="C39" s="15" t="s">
        <v>4</v>
      </c>
      <c r="D39" s="24">
        <f t="shared" si="4"/>
        <v>35</v>
      </c>
      <c r="E39" s="15">
        <v>0</v>
      </c>
      <c r="F39" s="17">
        <v>35</v>
      </c>
      <c r="G39" s="16"/>
      <c r="H39" s="16">
        <f t="shared" si="8"/>
        <v>0</v>
      </c>
      <c r="I39" s="16">
        <f t="shared" si="9"/>
        <v>0</v>
      </c>
      <c r="J39" s="16">
        <f t="shared" ref="J39:J45" si="10">F39*G39</f>
        <v>0</v>
      </c>
      <c r="K39" s="14"/>
    </row>
    <row r="40" spans="1:11" s="6" customFormat="1" ht="11.25" x14ac:dyDescent="0.2">
      <c r="A40" s="13">
        <v>26</v>
      </c>
      <c r="B40" s="14" t="s">
        <v>0</v>
      </c>
      <c r="C40" s="15" t="s">
        <v>5</v>
      </c>
      <c r="D40" s="24">
        <f t="shared" si="4"/>
        <v>30</v>
      </c>
      <c r="E40" s="15">
        <v>0</v>
      </c>
      <c r="F40" s="17">
        <v>30</v>
      </c>
      <c r="G40" s="16"/>
      <c r="H40" s="16">
        <f t="shared" si="8"/>
        <v>0</v>
      </c>
      <c r="I40" s="16">
        <f t="shared" si="9"/>
        <v>0</v>
      </c>
      <c r="J40" s="16">
        <f t="shared" si="10"/>
        <v>0</v>
      </c>
      <c r="K40" s="14"/>
    </row>
    <row r="41" spans="1:11" s="6" customFormat="1" ht="11.25" x14ac:dyDescent="0.2">
      <c r="A41" s="13">
        <v>27</v>
      </c>
      <c r="B41" s="14" t="s">
        <v>9</v>
      </c>
      <c r="C41" s="15" t="s">
        <v>4</v>
      </c>
      <c r="D41" s="24">
        <f t="shared" si="4"/>
        <v>147</v>
      </c>
      <c r="E41" s="15">
        <v>13</v>
      </c>
      <c r="F41" s="17">
        <f>F39+F35+F36+F37+F38</f>
        <v>160</v>
      </c>
      <c r="G41" s="16"/>
      <c r="H41" s="16">
        <f t="shared" si="8"/>
        <v>0</v>
      </c>
      <c r="I41" s="16">
        <f t="shared" si="9"/>
        <v>0</v>
      </c>
      <c r="J41" s="16">
        <f t="shared" si="10"/>
        <v>0</v>
      </c>
      <c r="K41" s="14"/>
    </row>
    <row r="42" spans="1:11" s="6" customFormat="1" ht="11.25" x14ac:dyDescent="0.2">
      <c r="A42" s="13">
        <v>28</v>
      </c>
      <c r="B42" s="14" t="s">
        <v>1</v>
      </c>
      <c r="C42" s="15" t="s">
        <v>4</v>
      </c>
      <c r="D42" s="24">
        <f t="shared" si="4"/>
        <v>147</v>
      </c>
      <c r="E42" s="15">
        <v>13</v>
      </c>
      <c r="F42" s="17">
        <f>F41</f>
        <v>160</v>
      </c>
      <c r="G42" s="16"/>
      <c r="H42" s="16">
        <f t="shared" si="8"/>
        <v>0</v>
      </c>
      <c r="I42" s="16">
        <f t="shared" si="9"/>
        <v>0</v>
      </c>
      <c r="J42" s="16">
        <f t="shared" si="10"/>
        <v>0</v>
      </c>
      <c r="K42" s="14"/>
    </row>
    <row r="43" spans="1:11" s="6" customFormat="1" ht="11.25" x14ac:dyDescent="0.2">
      <c r="A43" s="13">
        <v>29</v>
      </c>
      <c r="B43" s="14" t="s">
        <v>52</v>
      </c>
      <c r="C43" s="15" t="s">
        <v>4</v>
      </c>
      <c r="D43" s="24">
        <f t="shared" si="4"/>
        <v>160</v>
      </c>
      <c r="E43" s="15">
        <v>0</v>
      </c>
      <c r="F43" s="17">
        <f>F41</f>
        <v>160</v>
      </c>
      <c r="G43" s="16"/>
      <c r="H43" s="16">
        <f t="shared" si="8"/>
        <v>0</v>
      </c>
      <c r="I43" s="16">
        <f t="shared" si="9"/>
        <v>0</v>
      </c>
      <c r="J43" s="16">
        <f>F43*G43</f>
        <v>0</v>
      </c>
      <c r="K43" s="14"/>
    </row>
    <row r="44" spans="1:11" s="6" customFormat="1" ht="11.25" x14ac:dyDescent="0.2">
      <c r="A44" s="13">
        <v>30</v>
      </c>
      <c r="B44" s="14" t="s">
        <v>2</v>
      </c>
      <c r="C44" s="15" t="s">
        <v>5</v>
      </c>
      <c r="D44" s="24">
        <f t="shared" si="4"/>
        <v>10</v>
      </c>
      <c r="E44" s="15">
        <v>0</v>
      </c>
      <c r="F44" s="17">
        <v>10</v>
      </c>
      <c r="G44" s="16"/>
      <c r="H44" s="16">
        <f t="shared" si="8"/>
        <v>0</v>
      </c>
      <c r="I44" s="16">
        <f t="shared" si="9"/>
        <v>0</v>
      </c>
      <c r="J44" s="16">
        <f t="shared" si="10"/>
        <v>0</v>
      </c>
      <c r="K44" s="14"/>
    </row>
    <row r="45" spans="1:11" s="6" customFormat="1" ht="22.5" x14ac:dyDescent="0.2">
      <c r="A45" s="13">
        <v>31</v>
      </c>
      <c r="B45" s="14" t="s">
        <v>38</v>
      </c>
      <c r="C45" s="15" t="s">
        <v>33</v>
      </c>
      <c r="D45" s="24">
        <f t="shared" si="4"/>
        <v>1</v>
      </c>
      <c r="E45" s="15">
        <v>0</v>
      </c>
      <c r="F45" s="17">
        <v>1</v>
      </c>
      <c r="G45" s="16"/>
      <c r="H45" s="16">
        <f t="shared" si="8"/>
        <v>0</v>
      </c>
      <c r="I45" s="16">
        <f t="shared" si="9"/>
        <v>0</v>
      </c>
      <c r="J45" s="16">
        <f t="shared" si="10"/>
        <v>0</v>
      </c>
      <c r="K45" s="14"/>
    </row>
    <row r="46" spans="1:11" s="6" customFormat="1" ht="11.25" x14ac:dyDescent="0.2">
      <c r="A46" s="13">
        <v>32</v>
      </c>
      <c r="B46" s="14" t="s">
        <v>73</v>
      </c>
      <c r="C46" s="15" t="s">
        <v>33</v>
      </c>
      <c r="D46" s="24">
        <f t="shared" si="4"/>
        <v>1</v>
      </c>
      <c r="E46" s="15">
        <v>0</v>
      </c>
      <c r="F46" s="17">
        <v>1</v>
      </c>
      <c r="G46" s="16"/>
      <c r="H46" s="16">
        <f t="shared" si="8"/>
        <v>0</v>
      </c>
      <c r="I46" s="16">
        <f t="shared" si="9"/>
        <v>0</v>
      </c>
      <c r="J46" s="16">
        <f>F46*G46</f>
        <v>0</v>
      </c>
      <c r="K46" s="14"/>
    </row>
    <row r="47" spans="1:11" s="6" customFormat="1" ht="11.25" x14ac:dyDescent="0.2">
      <c r="A47" s="13">
        <v>33</v>
      </c>
      <c r="B47" s="14" t="s">
        <v>74</v>
      </c>
      <c r="C47" s="15" t="s">
        <v>33</v>
      </c>
      <c r="D47" s="24">
        <f t="shared" si="4"/>
        <v>1</v>
      </c>
      <c r="E47" s="15">
        <v>0</v>
      </c>
      <c r="F47" s="17">
        <v>1</v>
      </c>
      <c r="G47" s="16"/>
      <c r="H47" s="16">
        <f t="shared" si="8"/>
        <v>0</v>
      </c>
      <c r="I47" s="16">
        <f t="shared" si="9"/>
        <v>0</v>
      </c>
      <c r="J47" s="16">
        <f>F47*G47</f>
        <v>0</v>
      </c>
      <c r="K47" s="14"/>
    </row>
    <row r="48" spans="1:11" s="6" customFormat="1" ht="11.25" x14ac:dyDescent="0.2">
      <c r="A48" s="13">
        <v>34</v>
      </c>
      <c r="B48" s="14" t="s">
        <v>75</v>
      </c>
      <c r="C48" s="15" t="s">
        <v>5</v>
      </c>
      <c r="D48" s="24">
        <f t="shared" si="4"/>
        <v>3</v>
      </c>
      <c r="E48" s="15">
        <v>0</v>
      </c>
      <c r="F48" s="17">
        <v>3</v>
      </c>
      <c r="G48" s="16"/>
      <c r="H48" s="16">
        <f t="shared" si="8"/>
        <v>0</v>
      </c>
      <c r="I48" s="16">
        <f t="shared" si="9"/>
        <v>0</v>
      </c>
      <c r="J48" s="16">
        <f>F48*G48</f>
        <v>0</v>
      </c>
      <c r="K48" s="14"/>
    </row>
    <row r="49" spans="1:11" s="6" customFormat="1" ht="22.5" x14ac:dyDescent="0.2">
      <c r="A49" s="13">
        <v>35</v>
      </c>
      <c r="B49" s="14" t="s">
        <v>76</v>
      </c>
      <c r="C49" s="15" t="s">
        <v>5</v>
      </c>
      <c r="D49" s="24">
        <f t="shared" si="4"/>
        <v>1</v>
      </c>
      <c r="E49" s="15">
        <v>0</v>
      </c>
      <c r="F49" s="17">
        <v>1</v>
      </c>
      <c r="G49" s="16"/>
      <c r="H49" s="16">
        <f t="shared" si="8"/>
        <v>0</v>
      </c>
      <c r="I49" s="16">
        <f t="shared" si="9"/>
        <v>0</v>
      </c>
      <c r="J49" s="16">
        <f>F49*G49</f>
        <v>0</v>
      </c>
      <c r="K49" s="14"/>
    </row>
    <row r="50" spans="1:11" s="6" customFormat="1" ht="11.25" x14ac:dyDescent="0.2">
      <c r="A50" s="25">
        <v>36</v>
      </c>
      <c r="B50" s="26" t="s">
        <v>80</v>
      </c>
      <c r="C50" s="27" t="s">
        <v>5</v>
      </c>
      <c r="D50" s="28">
        <v>0</v>
      </c>
      <c r="E50" s="27">
        <v>1</v>
      </c>
      <c r="F50" s="29">
        <v>1</v>
      </c>
      <c r="G50" s="30"/>
      <c r="H50" s="16">
        <f t="shared" si="8"/>
        <v>0</v>
      </c>
      <c r="I50" s="16">
        <f t="shared" si="9"/>
        <v>0</v>
      </c>
      <c r="J50" s="30">
        <f>F50*G50</f>
        <v>0</v>
      </c>
      <c r="K50" s="26"/>
    </row>
    <row r="51" spans="1:11" s="6" customFormat="1" x14ac:dyDescent="0.2">
      <c r="A51" s="41"/>
      <c r="B51" s="70" t="s">
        <v>81</v>
      </c>
      <c r="C51" s="71"/>
      <c r="D51" s="71"/>
      <c r="E51" s="71"/>
      <c r="F51" s="71"/>
      <c r="G51" s="72"/>
      <c r="H51" s="43">
        <f>SUM(H35:H50)</f>
        <v>0</v>
      </c>
      <c r="I51" s="43">
        <f t="shared" ref="I51:J51" si="11">SUM(I35:I50)</f>
        <v>0</v>
      </c>
      <c r="J51" s="43">
        <f t="shared" si="11"/>
        <v>0</v>
      </c>
      <c r="K51" s="42"/>
    </row>
    <row r="52" spans="1:11" s="6" customFormat="1" ht="21" customHeight="1" x14ac:dyDescent="0.2">
      <c r="A52" s="11"/>
      <c r="B52" s="12" t="s">
        <v>10</v>
      </c>
      <c r="C52" s="12"/>
      <c r="D52" s="12"/>
      <c r="E52" s="12"/>
      <c r="F52" s="11"/>
      <c r="G52" s="11"/>
      <c r="H52" s="11"/>
      <c r="I52" s="11"/>
      <c r="J52" s="47">
        <f>SUBTOTAL(9,J53:J59)</f>
        <v>0</v>
      </c>
      <c r="K52" s="12"/>
    </row>
    <row r="53" spans="1:11" s="6" customFormat="1" ht="78.75" x14ac:dyDescent="0.2">
      <c r="A53" s="13">
        <v>37</v>
      </c>
      <c r="B53" s="14" t="s">
        <v>40</v>
      </c>
      <c r="C53" s="15" t="s">
        <v>5</v>
      </c>
      <c r="D53" s="24">
        <f t="shared" si="4"/>
        <v>1</v>
      </c>
      <c r="E53" s="15">
        <v>0</v>
      </c>
      <c r="F53" s="17">
        <v>1</v>
      </c>
      <c r="G53" s="16"/>
      <c r="H53" s="16">
        <f>D53*G53</f>
        <v>0</v>
      </c>
      <c r="I53" s="16">
        <f>E53*G53</f>
        <v>0</v>
      </c>
      <c r="J53" s="16">
        <f t="shared" ref="J53:J59" si="12">F53*G53</f>
        <v>0</v>
      </c>
      <c r="K53" s="14"/>
    </row>
    <row r="54" spans="1:11" s="6" customFormat="1" ht="45" x14ac:dyDescent="0.2">
      <c r="A54" s="13">
        <v>38</v>
      </c>
      <c r="B54" s="14" t="s">
        <v>41</v>
      </c>
      <c r="C54" s="15" t="s">
        <v>5</v>
      </c>
      <c r="D54" s="24">
        <f t="shared" si="4"/>
        <v>3</v>
      </c>
      <c r="E54" s="15">
        <v>0</v>
      </c>
      <c r="F54" s="17">
        <v>3</v>
      </c>
      <c r="G54" s="16"/>
      <c r="H54" s="16">
        <f t="shared" ref="H54:H59" si="13">D54*G54</f>
        <v>0</v>
      </c>
      <c r="I54" s="16">
        <f t="shared" ref="I54:I59" si="14">E54*G54</f>
        <v>0</v>
      </c>
      <c r="J54" s="16">
        <f t="shared" si="12"/>
        <v>0</v>
      </c>
      <c r="K54" s="14"/>
    </row>
    <row r="55" spans="1:11" s="6" customFormat="1" ht="22.5" x14ac:dyDescent="0.2">
      <c r="A55" s="13">
        <v>39</v>
      </c>
      <c r="B55" s="14" t="s">
        <v>54</v>
      </c>
      <c r="C55" s="15" t="s">
        <v>5</v>
      </c>
      <c r="D55" s="24">
        <f t="shared" si="4"/>
        <v>1</v>
      </c>
      <c r="E55" s="15">
        <v>0</v>
      </c>
      <c r="F55" s="17">
        <v>1</v>
      </c>
      <c r="G55" s="16"/>
      <c r="H55" s="16">
        <f t="shared" si="13"/>
        <v>0</v>
      </c>
      <c r="I55" s="16">
        <f t="shared" si="14"/>
        <v>0</v>
      </c>
      <c r="J55" s="16">
        <f t="shared" si="12"/>
        <v>0</v>
      </c>
      <c r="K55" s="14"/>
    </row>
    <row r="56" spans="1:11" s="6" customFormat="1" ht="22.5" x14ac:dyDescent="0.2">
      <c r="A56" s="13">
        <v>40</v>
      </c>
      <c r="B56" s="14" t="s">
        <v>36</v>
      </c>
      <c r="C56" s="15" t="s">
        <v>5</v>
      </c>
      <c r="D56" s="24">
        <f t="shared" si="4"/>
        <v>1</v>
      </c>
      <c r="E56" s="15">
        <v>0</v>
      </c>
      <c r="F56" s="17">
        <v>1</v>
      </c>
      <c r="G56" s="16"/>
      <c r="H56" s="16">
        <f t="shared" si="13"/>
        <v>0</v>
      </c>
      <c r="I56" s="16">
        <f t="shared" si="14"/>
        <v>0</v>
      </c>
      <c r="J56" s="16">
        <f t="shared" si="12"/>
        <v>0</v>
      </c>
      <c r="K56" s="14"/>
    </row>
    <row r="57" spans="1:11" s="6" customFormat="1" ht="33.75" x14ac:dyDescent="0.2">
      <c r="A57" s="13">
        <v>41</v>
      </c>
      <c r="B57" s="14" t="s">
        <v>42</v>
      </c>
      <c r="C57" s="15" t="s">
        <v>5</v>
      </c>
      <c r="D57" s="24">
        <f t="shared" si="4"/>
        <v>1</v>
      </c>
      <c r="E57" s="15">
        <v>0</v>
      </c>
      <c r="F57" s="17">
        <v>1</v>
      </c>
      <c r="G57" s="16"/>
      <c r="H57" s="16">
        <f t="shared" si="13"/>
        <v>0</v>
      </c>
      <c r="I57" s="16">
        <f t="shared" si="14"/>
        <v>0</v>
      </c>
      <c r="J57" s="16">
        <f t="shared" si="12"/>
        <v>0</v>
      </c>
      <c r="K57" s="14"/>
    </row>
    <row r="58" spans="1:11" s="6" customFormat="1" ht="11.25" x14ac:dyDescent="0.2">
      <c r="A58" s="13">
        <v>42</v>
      </c>
      <c r="B58" s="14" t="s">
        <v>53</v>
      </c>
      <c r="C58" s="15" t="s">
        <v>5</v>
      </c>
      <c r="D58" s="24">
        <f t="shared" si="4"/>
        <v>2</v>
      </c>
      <c r="E58" s="15">
        <v>0</v>
      </c>
      <c r="F58" s="17">
        <v>2</v>
      </c>
      <c r="G58" s="16"/>
      <c r="H58" s="16">
        <f t="shared" si="13"/>
        <v>0</v>
      </c>
      <c r="I58" s="16">
        <f t="shared" si="14"/>
        <v>0</v>
      </c>
      <c r="J58" s="16">
        <f t="shared" si="12"/>
        <v>0</v>
      </c>
      <c r="K58" s="14"/>
    </row>
    <row r="59" spans="1:11" s="6" customFormat="1" ht="11.25" x14ac:dyDescent="0.2">
      <c r="A59" s="13">
        <v>43</v>
      </c>
      <c r="B59" s="26" t="s">
        <v>77</v>
      </c>
      <c r="C59" s="27" t="s">
        <v>5</v>
      </c>
      <c r="D59" s="28">
        <f t="shared" si="4"/>
        <v>0</v>
      </c>
      <c r="E59" s="27">
        <v>1</v>
      </c>
      <c r="F59" s="29">
        <v>1</v>
      </c>
      <c r="G59" s="30"/>
      <c r="H59" s="16">
        <f t="shared" si="13"/>
        <v>0</v>
      </c>
      <c r="I59" s="16">
        <f t="shared" si="14"/>
        <v>0</v>
      </c>
      <c r="J59" s="16">
        <f t="shared" si="12"/>
        <v>0</v>
      </c>
      <c r="K59" s="26"/>
    </row>
    <row r="60" spans="1:11" s="6" customFormat="1" ht="12" x14ac:dyDescent="0.2">
      <c r="A60" s="67" t="s">
        <v>81</v>
      </c>
      <c r="B60" s="68"/>
      <c r="C60" s="68"/>
      <c r="D60" s="68"/>
      <c r="E60" s="68"/>
      <c r="F60" s="68"/>
      <c r="G60" s="69"/>
      <c r="H60" s="46">
        <f>SUM(H53:H59)</f>
        <v>0</v>
      </c>
      <c r="I60" s="46">
        <f>SUM(I53:I59)</f>
        <v>0</v>
      </c>
      <c r="J60" s="46">
        <f>SUM(J53:J59)</f>
        <v>0</v>
      </c>
      <c r="K60" s="45"/>
    </row>
    <row r="61" spans="1:11" s="6" customFormat="1" ht="11.25" x14ac:dyDescent="0.2">
      <c r="A61" s="18"/>
      <c r="B61" s="19"/>
      <c r="C61" s="20"/>
      <c r="D61" s="20"/>
      <c r="E61" s="20"/>
      <c r="F61" s="21"/>
      <c r="G61" s="22"/>
      <c r="H61" s="22"/>
      <c r="I61" s="22"/>
      <c r="J61" s="22"/>
      <c r="K61" s="19"/>
    </row>
    <row r="62" spans="1:11" s="6" customFormat="1" ht="21" customHeight="1" x14ac:dyDescent="0.2">
      <c r="A62" s="11"/>
      <c r="B62" s="12" t="s">
        <v>3</v>
      </c>
      <c r="C62" s="12"/>
      <c r="D62" s="12"/>
      <c r="E62" s="12"/>
      <c r="F62" s="11"/>
      <c r="G62" s="11"/>
      <c r="H62" s="11"/>
      <c r="I62" s="11"/>
      <c r="J62" s="49">
        <f>SUBTOTAL(9,J63:J65)</f>
        <v>0</v>
      </c>
      <c r="K62" s="12"/>
    </row>
    <row r="63" spans="1:11" s="6" customFormat="1" ht="22.5" x14ac:dyDescent="0.2">
      <c r="A63" s="13">
        <v>44</v>
      </c>
      <c r="B63" s="14" t="s">
        <v>31</v>
      </c>
      <c r="C63" s="15" t="s">
        <v>4</v>
      </c>
      <c r="D63" s="24">
        <f>F63-E63</f>
        <v>50</v>
      </c>
      <c r="E63" s="15">
        <v>0</v>
      </c>
      <c r="F63" s="17">
        <v>50</v>
      </c>
      <c r="G63" s="16"/>
      <c r="H63" s="16">
        <f>D63*G63</f>
        <v>0</v>
      </c>
      <c r="I63" s="16">
        <f>E63*H63</f>
        <v>0</v>
      </c>
      <c r="J63" s="16">
        <f>H63+I63</f>
        <v>0</v>
      </c>
      <c r="K63" s="14"/>
    </row>
    <row r="64" spans="1:11" s="6" customFormat="1" ht="11.25" x14ac:dyDescent="0.2">
      <c r="A64" s="13">
        <v>45</v>
      </c>
      <c r="B64" s="14" t="s">
        <v>12</v>
      </c>
      <c r="C64" s="15" t="s">
        <v>11</v>
      </c>
      <c r="D64" s="15">
        <v>1</v>
      </c>
      <c r="E64" s="15">
        <v>1</v>
      </c>
      <c r="F64" s="17">
        <v>1</v>
      </c>
      <c r="G64" s="16"/>
      <c r="H64" s="16">
        <f t="shared" ref="H64:H65" si="15">D64*G64</f>
        <v>0</v>
      </c>
      <c r="I64" s="16">
        <f t="shared" ref="I64" si="16">E64*H64</f>
        <v>0</v>
      </c>
      <c r="J64" s="16">
        <f t="shared" ref="J64:J65" si="17">H64+I64</f>
        <v>0</v>
      </c>
      <c r="K64" s="14"/>
    </row>
    <row r="65" spans="1:11" s="6" customFormat="1" ht="11.25" x14ac:dyDescent="0.2">
      <c r="A65" s="25">
        <v>46</v>
      </c>
      <c r="B65" s="26" t="s">
        <v>13</v>
      </c>
      <c r="C65" s="27" t="s">
        <v>11</v>
      </c>
      <c r="D65" s="27">
        <v>1</v>
      </c>
      <c r="E65" s="27">
        <v>1</v>
      </c>
      <c r="F65" s="29">
        <v>1</v>
      </c>
      <c r="G65" s="30"/>
      <c r="H65" s="16">
        <f t="shared" si="15"/>
        <v>0</v>
      </c>
      <c r="I65" s="16">
        <f t="shared" ref="I65" si="18">E65*H65</f>
        <v>0</v>
      </c>
      <c r="J65" s="16">
        <f t="shared" si="17"/>
        <v>0</v>
      </c>
      <c r="K65" s="26"/>
    </row>
    <row r="66" spans="1:11" ht="13.5" thickBot="1" x14ac:dyDescent="0.25">
      <c r="A66" s="64" t="s">
        <v>81</v>
      </c>
      <c r="B66" s="65"/>
      <c r="C66" s="65"/>
      <c r="D66" s="65"/>
      <c r="E66" s="65"/>
      <c r="F66" s="65"/>
      <c r="G66" s="66"/>
      <c r="H66" s="50">
        <f>SUM(H63:H65)</f>
        <v>0</v>
      </c>
      <c r="I66" s="50">
        <f>SUM(I63:I65)</f>
        <v>0</v>
      </c>
      <c r="J66" s="51">
        <f>SUM(J63:J65)</f>
        <v>0</v>
      </c>
      <c r="K66" s="52"/>
    </row>
    <row r="67" spans="1:11" s="48" customFormat="1" ht="21" customHeight="1" thickBot="1" x14ac:dyDescent="0.3">
      <c r="A67" s="53"/>
      <c r="B67" s="54" t="s">
        <v>30</v>
      </c>
      <c r="C67" s="55"/>
      <c r="D67" s="55"/>
      <c r="E67" s="55"/>
      <c r="F67" s="56"/>
      <c r="G67" s="56"/>
      <c r="H67" s="58">
        <f>(H66+H60+H51+H33+H21)</f>
        <v>0</v>
      </c>
      <c r="I67" s="58">
        <f>(I66+I60+I51+I33+I21)</f>
        <v>0</v>
      </c>
      <c r="J67" s="58">
        <f>(J66+J60+J51+J33+J21)</f>
        <v>0</v>
      </c>
      <c r="K67" s="57"/>
    </row>
  </sheetData>
  <mergeCells count="5">
    <mergeCell ref="D21:G21"/>
    <mergeCell ref="C33:G33"/>
    <mergeCell ref="A66:G66"/>
    <mergeCell ref="A60:G60"/>
    <mergeCell ref="B51:G51"/>
  </mergeCells>
  <printOptions horizontalCentered="1"/>
  <pageMargins left="0.78740157480314965" right="0.59055118110236227" top="0.98425196850393704" bottom="0.74803149606299213" header="0.51181102362204722" footer="0.31496062992125984"/>
  <pageSetup paperSize="9" scale="115" firstPageNumber="0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Urbánková</dc:creator>
  <cp:lastPrinted>2014-01-30T09:17:30Z</cp:lastPrinted>
  <dcterms:created xsi:type="dcterms:W3CDTF">2009-09-17T12:52:18Z</dcterms:created>
  <dcterms:modified xsi:type="dcterms:W3CDTF">2019-03-13T21:21:10Z</dcterms:modified>
</cp:coreProperties>
</file>